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UI/images/vertex42_logo0.png" ContentType="image/.png"/>
  <Override PartName="/customUI/images/daily-planner_1800.png" ContentType="image/.png"/>
</Types>
</file>

<file path=_rels/.rels><?xml version="1.0" encoding="UTF-8" standalone="yes"?>
<Relationships xmlns="http://schemas.openxmlformats.org/package/2006/relationships"><Relationship Id="R4168471600444657"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65d04e0659384503"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mc:AlternateContent xmlns:mc="http://schemas.openxmlformats.org/markup-compatibility/2006">
    <mc:Choice Requires="x15">
      <x15ac:absPath xmlns:x15ac="http://schemas.microsoft.com/office/spreadsheetml/2010/11/ac" url="C:\Users\Vertex42.com\Documents\VERTEX42\TEMPLATES\TEMPLATE - Planners\daily\"/>
    </mc:Choice>
  </mc:AlternateContent>
  <xr:revisionPtr revIDLastSave="0" documentId="13_ncr:1_{E7ECDE1B-78E8-4B8B-A742-06E8565AC3B0}" xr6:coauthVersionLast="47" xr6:coauthVersionMax="47" xr10:uidLastSave="{00000000-0000-0000-0000-000000000000}"/>
  <bookViews>
    <workbookView xWindow="8160" yWindow="735" windowWidth="22980" windowHeight="19515" xr2:uid="{00000000-000D-0000-FFFF-FFFF00000000}"/>
  </bookViews>
  <sheets>
    <sheet name="Days1-2" sheetId="2" r:id="rId1"/>
    <sheet name="3-4" sheetId="13" r:id="rId2"/>
    <sheet name="5-6" sheetId="14" r:id="rId3"/>
    <sheet name="7-8" sheetId="15" r:id="rId4"/>
    <sheet name="9-10" sheetId="16" r:id="rId5"/>
    <sheet name="11-12" sheetId="17" r:id="rId6"/>
    <sheet name="13-14" sheetId="18" r:id="rId7"/>
    <sheet name="Events" sheetId="5" r:id="rId8"/>
    <sheet name="Holidays" sheetId="3" r:id="rId9"/>
    <sheet name="©" sheetId="19" r:id="rId10"/>
  </sheets>
  <definedNames>
    <definedName name="arr_event">Events!$A$1:$A$2000</definedName>
    <definedName name="arr_eventdate">Events!$D$1:$D$2000</definedName>
    <definedName name="arr_holiday">Holidays!$A$1:$A$2023</definedName>
    <definedName name="arr_holidaydate">Holidays!$F$1:$F$2023</definedName>
    <definedName name="month">Holidays!$B$9</definedName>
    <definedName name="_xlnm.Print_Area" localSheetId="5">'11-12'!$A$6:$V$63,'11-12'!$A$67:$V$124</definedName>
    <definedName name="_xlnm.Print_Area" localSheetId="6">'13-14'!$A$6:$V$63,'13-14'!$A$67:$V$124</definedName>
    <definedName name="_xlnm.Print_Area" localSheetId="1">'3-4'!$A$6:$V$63,'3-4'!$A$67:$V$124</definedName>
    <definedName name="_xlnm.Print_Area" localSheetId="2">'5-6'!$A$6:$V$63,'5-6'!$A$67:$V$124</definedName>
    <definedName name="_xlnm.Print_Area" localSheetId="3">'7-8'!$A$6:$V$63,'7-8'!$A$67:$V$124</definedName>
    <definedName name="_xlnm.Print_Area" localSheetId="4">'9-10'!$A$6:$V$63,'9-10'!$A$67:$V$124</definedName>
    <definedName name="_xlnm.Print_Area" localSheetId="0">'Days1-2'!$A$6:$V$63,'Days1-2'!$A$67:$V$124</definedName>
    <definedName name="valuevx">42.314159</definedName>
    <definedName name="vertex42_copyright" hidden="1">"© 2013-2021 Vertex42 LLC"</definedName>
    <definedName name="vertex42_id" hidden="1">"printable-daily-planner.xlsx"</definedName>
    <definedName name="vertex42_title" hidden="1">"Daily Planner"</definedName>
    <definedName name="year">Holidays!$B$8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8" i="3" l="1"/>
  <c r="F78" i="18" l="1"/>
  <c r="F82" i="18" s="1"/>
  <c r="F86" i="18" s="1"/>
  <c r="F90" i="18" s="1"/>
  <c r="F94" i="18" s="1"/>
  <c r="F98" i="18" s="1"/>
  <c r="F102" i="18" s="1"/>
  <c r="F106" i="18" s="1"/>
  <c r="F110" i="18" s="1"/>
  <c r="F114" i="18" s="1"/>
  <c r="F116" i="18" s="1"/>
  <c r="F118" i="18" s="1"/>
  <c r="F120" i="18" s="1"/>
  <c r="F122" i="18" s="1"/>
  <c r="V68" i="18"/>
  <c r="U68" i="18"/>
  <c r="T68" i="18"/>
  <c r="S68" i="18"/>
  <c r="R68" i="18"/>
  <c r="Q68" i="18"/>
  <c r="P68" i="18"/>
  <c r="N68" i="18"/>
  <c r="M68" i="18"/>
  <c r="L68" i="18"/>
  <c r="K68" i="18"/>
  <c r="J68" i="18"/>
  <c r="I68" i="18"/>
  <c r="H68" i="18"/>
  <c r="F17" i="18"/>
  <c r="F21" i="18" s="1"/>
  <c r="F25" i="18" s="1"/>
  <c r="F29" i="18" s="1"/>
  <c r="F33" i="18" s="1"/>
  <c r="F37" i="18" s="1"/>
  <c r="F41" i="18" s="1"/>
  <c r="F45" i="18" s="1"/>
  <c r="F49" i="18" s="1"/>
  <c r="F53" i="18" s="1"/>
  <c r="F55" i="18" s="1"/>
  <c r="F57" i="18" s="1"/>
  <c r="F59" i="18" s="1"/>
  <c r="F61" i="18" s="1"/>
  <c r="V7" i="18"/>
  <c r="U7" i="18"/>
  <c r="T7" i="18"/>
  <c r="S7" i="18"/>
  <c r="R7" i="18"/>
  <c r="Q7" i="18"/>
  <c r="P7" i="18"/>
  <c r="N7" i="18"/>
  <c r="M7" i="18"/>
  <c r="L7" i="18"/>
  <c r="K7" i="18"/>
  <c r="J7" i="18"/>
  <c r="I7" i="18"/>
  <c r="H7" i="18"/>
  <c r="F78" i="17"/>
  <c r="F82" i="17" s="1"/>
  <c r="F86" i="17" s="1"/>
  <c r="F90" i="17" s="1"/>
  <c r="F94" i="17" s="1"/>
  <c r="F98" i="17" s="1"/>
  <c r="F102" i="17" s="1"/>
  <c r="F106" i="17" s="1"/>
  <c r="F110" i="17" s="1"/>
  <c r="F114" i="17" s="1"/>
  <c r="F116" i="17" s="1"/>
  <c r="F118" i="17" s="1"/>
  <c r="F120" i="17" s="1"/>
  <c r="F122" i="17" s="1"/>
  <c r="V68" i="17"/>
  <c r="U68" i="17"/>
  <c r="T68" i="17"/>
  <c r="S68" i="17"/>
  <c r="R68" i="17"/>
  <c r="Q68" i="17"/>
  <c r="P68" i="17"/>
  <c r="N68" i="17"/>
  <c r="M68" i="17"/>
  <c r="L68" i="17"/>
  <c r="K68" i="17"/>
  <c r="J68" i="17"/>
  <c r="I68" i="17"/>
  <c r="H68" i="17"/>
  <c r="F17" i="17"/>
  <c r="F21" i="17" s="1"/>
  <c r="F25" i="17" s="1"/>
  <c r="F29" i="17" s="1"/>
  <c r="F33" i="17" s="1"/>
  <c r="F37" i="17" s="1"/>
  <c r="F41" i="17" s="1"/>
  <c r="F45" i="17" s="1"/>
  <c r="F49" i="17" s="1"/>
  <c r="F53" i="17" s="1"/>
  <c r="F55" i="17" s="1"/>
  <c r="F57" i="17" s="1"/>
  <c r="F59" i="17" s="1"/>
  <c r="F61" i="17" s="1"/>
  <c r="V7" i="17"/>
  <c r="U7" i="17"/>
  <c r="T7" i="17"/>
  <c r="S7" i="17"/>
  <c r="R7" i="17"/>
  <c r="Q7" i="17"/>
  <c r="P7" i="17"/>
  <c r="N7" i="17"/>
  <c r="M7" i="17"/>
  <c r="L7" i="17"/>
  <c r="K7" i="17"/>
  <c r="J7" i="17"/>
  <c r="I7" i="17"/>
  <c r="H7" i="17"/>
  <c r="F78" i="16"/>
  <c r="F82" i="16" s="1"/>
  <c r="F86" i="16" s="1"/>
  <c r="F90" i="16" s="1"/>
  <c r="F94" i="16" s="1"/>
  <c r="F98" i="16" s="1"/>
  <c r="F102" i="16" s="1"/>
  <c r="F106" i="16" s="1"/>
  <c r="F110" i="16" s="1"/>
  <c r="F114" i="16" s="1"/>
  <c r="F116" i="16" s="1"/>
  <c r="F118" i="16" s="1"/>
  <c r="F120" i="16" s="1"/>
  <c r="F122" i="16" s="1"/>
  <c r="V68" i="16"/>
  <c r="U68" i="16"/>
  <c r="T68" i="16"/>
  <c r="S68" i="16"/>
  <c r="R68" i="16"/>
  <c r="Q68" i="16"/>
  <c r="P68" i="16"/>
  <c r="N68" i="16"/>
  <c r="M68" i="16"/>
  <c r="L68" i="16"/>
  <c r="K68" i="16"/>
  <c r="J68" i="16"/>
  <c r="I68" i="16"/>
  <c r="H68" i="16"/>
  <c r="F17" i="16"/>
  <c r="F21" i="16" s="1"/>
  <c r="F25" i="16" s="1"/>
  <c r="F29" i="16" s="1"/>
  <c r="F33" i="16" s="1"/>
  <c r="F37" i="16" s="1"/>
  <c r="F41" i="16" s="1"/>
  <c r="F45" i="16" s="1"/>
  <c r="F49" i="16" s="1"/>
  <c r="F53" i="16" s="1"/>
  <c r="F55" i="16" s="1"/>
  <c r="F57" i="16" s="1"/>
  <c r="F59" i="16" s="1"/>
  <c r="F61" i="16" s="1"/>
  <c r="V7" i="16"/>
  <c r="U7" i="16"/>
  <c r="T7" i="16"/>
  <c r="S7" i="16"/>
  <c r="R7" i="16"/>
  <c r="Q7" i="16"/>
  <c r="P7" i="16"/>
  <c r="N7" i="16"/>
  <c r="M7" i="16"/>
  <c r="L7" i="16"/>
  <c r="K7" i="16"/>
  <c r="J7" i="16"/>
  <c r="I7" i="16"/>
  <c r="H7" i="16"/>
  <c r="F78" i="15"/>
  <c r="F82" i="15" s="1"/>
  <c r="F86" i="15" s="1"/>
  <c r="F90" i="15" s="1"/>
  <c r="F94" i="15" s="1"/>
  <c r="F98" i="15" s="1"/>
  <c r="F102" i="15" s="1"/>
  <c r="F106" i="15" s="1"/>
  <c r="F110" i="15" s="1"/>
  <c r="F114" i="15" s="1"/>
  <c r="F116" i="15" s="1"/>
  <c r="F118" i="15" s="1"/>
  <c r="F120" i="15" s="1"/>
  <c r="F122" i="15" s="1"/>
  <c r="V68" i="15"/>
  <c r="U68" i="15"/>
  <c r="T68" i="15"/>
  <c r="S68" i="15"/>
  <c r="R68" i="15"/>
  <c r="Q68" i="15"/>
  <c r="P68" i="15"/>
  <c r="N68" i="15"/>
  <c r="M68" i="15"/>
  <c r="L68" i="15"/>
  <c r="K68" i="15"/>
  <c r="J68" i="15"/>
  <c r="I68" i="15"/>
  <c r="H68" i="15"/>
  <c r="F17" i="15"/>
  <c r="F21" i="15" s="1"/>
  <c r="F25" i="15" s="1"/>
  <c r="F29" i="15" s="1"/>
  <c r="F33" i="15" s="1"/>
  <c r="F37" i="15" s="1"/>
  <c r="F41" i="15" s="1"/>
  <c r="F45" i="15" s="1"/>
  <c r="F49" i="15" s="1"/>
  <c r="F53" i="15" s="1"/>
  <c r="F55" i="15" s="1"/>
  <c r="F57" i="15" s="1"/>
  <c r="F59" i="15" s="1"/>
  <c r="F61" i="15" s="1"/>
  <c r="V7" i="15"/>
  <c r="U7" i="15"/>
  <c r="T7" i="15"/>
  <c r="S7" i="15"/>
  <c r="R7" i="15"/>
  <c r="Q7" i="15"/>
  <c r="P7" i="15"/>
  <c r="N7" i="15"/>
  <c r="M7" i="15"/>
  <c r="L7" i="15"/>
  <c r="K7" i="15"/>
  <c r="J7" i="15"/>
  <c r="I7" i="15"/>
  <c r="H7" i="15"/>
  <c r="F78" i="14"/>
  <c r="F82" i="14" s="1"/>
  <c r="F86" i="14" s="1"/>
  <c r="F90" i="14" s="1"/>
  <c r="F94" i="14" s="1"/>
  <c r="F98" i="14" s="1"/>
  <c r="F102" i="14" s="1"/>
  <c r="F106" i="14" s="1"/>
  <c r="F110" i="14" s="1"/>
  <c r="F114" i="14" s="1"/>
  <c r="F116" i="14" s="1"/>
  <c r="F118" i="14" s="1"/>
  <c r="F120" i="14" s="1"/>
  <c r="F122" i="14" s="1"/>
  <c r="V68" i="14"/>
  <c r="U68" i="14"/>
  <c r="T68" i="14"/>
  <c r="S68" i="14"/>
  <c r="R68" i="14"/>
  <c r="Q68" i="14"/>
  <c r="P68" i="14"/>
  <c r="N68" i="14"/>
  <c r="M68" i="14"/>
  <c r="L68" i="14"/>
  <c r="K68" i="14"/>
  <c r="J68" i="14"/>
  <c r="I68" i="14"/>
  <c r="H68" i="14"/>
  <c r="F17" i="14"/>
  <c r="F21" i="14" s="1"/>
  <c r="F25" i="14" s="1"/>
  <c r="F29" i="14" s="1"/>
  <c r="F33" i="14" s="1"/>
  <c r="F37" i="14" s="1"/>
  <c r="F41" i="14" s="1"/>
  <c r="F45" i="14" s="1"/>
  <c r="F49" i="14" s="1"/>
  <c r="F53" i="14" s="1"/>
  <c r="F55" i="14" s="1"/>
  <c r="F57" i="14" s="1"/>
  <c r="F59" i="14" s="1"/>
  <c r="F61" i="14" s="1"/>
  <c r="V7" i="14"/>
  <c r="U7" i="14"/>
  <c r="T7" i="14"/>
  <c r="S7" i="14"/>
  <c r="R7" i="14"/>
  <c r="Q7" i="14"/>
  <c r="P7" i="14"/>
  <c r="N7" i="14"/>
  <c r="M7" i="14"/>
  <c r="L7" i="14"/>
  <c r="K7" i="14"/>
  <c r="J7" i="14"/>
  <c r="I7" i="14"/>
  <c r="H7" i="14"/>
  <c r="D4" i="13"/>
  <c r="D6" i="13" s="1"/>
  <c r="F78" i="13"/>
  <c r="F82" i="13" s="1"/>
  <c r="F86" i="13" s="1"/>
  <c r="F90" i="13" s="1"/>
  <c r="F94" i="13" s="1"/>
  <c r="F98" i="13" s="1"/>
  <c r="F102" i="13" s="1"/>
  <c r="F106" i="13" s="1"/>
  <c r="F110" i="13" s="1"/>
  <c r="F114" i="13" s="1"/>
  <c r="F116" i="13" s="1"/>
  <c r="F118" i="13" s="1"/>
  <c r="F120" i="13" s="1"/>
  <c r="F122" i="13" s="1"/>
  <c r="V68" i="13"/>
  <c r="U68" i="13"/>
  <c r="T68" i="13"/>
  <c r="S68" i="13"/>
  <c r="R68" i="13"/>
  <c r="Q68" i="13"/>
  <c r="P68" i="13"/>
  <c r="N68" i="13"/>
  <c r="M68" i="13"/>
  <c r="L68" i="13"/>
  <c r="K68" i="13"/>
  <c r="J68" i="13"/>
  <c r="I68" i="13"/>
  <c r="H68" i="13"/>
  <c r="F17" i="13"/>
  <c r="F21" i="13" s="1"/>
  <c r="F25" i="13" s="1"/>
  <c r="F29" i="13" s="1"/>
  <c r="F33" i="13" s="1"/>
  <c r="F37" i="13" s="1"/>
  <c r="F41" i="13" s="1"/>
  <c r="F45" i="13" s="1"/>
  <c r="F49" i="13" s="1"/>
  <c r="F53" i="13" s="1"/>
  <c r="F55" i="13" s="1"/>
  <c r="F57" i="13" s="1"/>
  <c r="F59" i="13" s="1"/>
  <c r="F61" i="13" s="1"/>
  <c r="V7" i="13"/>
  <c r="U7" i="13"/>
  <c r="T7" i="13"/>
  <c r="S7" i="13"/>
  <c r="R7" i="13"/>
  <c r="Q7" i="13"/>
  <c r="P7" i="13"/>
  <c r="N7" i="13"/>
  <c r="M7" i="13"/>
  <c r="L7" i="13"/>
  <c r="K7" i="13"/>
  <c r="J7" i="13"/>
  <c r="I7" i="13"/>
  <c r="H7" i="13"/>
  <c r="D4" i="14" l="1"/>
  <c r="D6" i="14" s="1"/>
  <c r="H67" i="13"/>
  <c r="H69" i="13" s="1"/>
  <c r="I69" i="13" s="1"/>
  <c r="J69" i="13" s="1"/>
  <c r="K69" i="13" s="1"/>
  <c r="L69" i="13" s="1"/>
  <c r="M69" i="13" s="1"/>
  <c r="N69" i="13" s="1"/>
  <c r="H70" i="13" s="1"/>
  <c r="I70" i="13" s="1"/>
  <c r="J70" i="13" s="1"/>
  <c r="K70" i="13" s="1"/>
  <c r="L70" i="13" s="1"/>
  <c r="M70" i="13" s="1"/>
  <c r="N70" i="13" s="1"/>
  <c r="H71" i="13" s="1"/>
  <c r="I71" i="13" s="1"/>
  <c r="J71" i="13" s="1"/>
  <c r="K71" i="13" s="1"/>
  <c r="L71" i="13" s="1"/>
  <c r="M71" i="13" s="1"/>
  <c r="N71" i="13" s="1"/>
  <c r="H72" i="13" s="1"/>
  <c r="I72" i="13" s="1"/>
  <c r="J72" i="13" s="1"/>
  <c r="K72" i="13" s="1"/>
  <c r="L72" i="13" s="1"/>
  <c r="M72" i="13" s="1"/>
  <c r="N72" i="13" s="1"/>
  <c r="H73" i="13" s="1"/>
  <c r="I73" i="13" s="1"/>
  <c r="J73" i="13" s="1"/>
  <c r="K73" i="13" s="1"/>
  <c r="L73" i="13" s="1"/>
  <c r="M73" i="13" s="1"/>
  <c r="N73" i="13" s="1"/>
  <c r="H74" i="13" s="1"/>
  <c r="I74" i="13" s="1"/>
  <c r="J74" i="13" s="1"/>
  <c r="K74" i="13" s="1"/>
  <c r="L74" i="13" s="1"/>
  <c r="M74" i="13" s="1"/>
  <c r="N74" i="13" s="1"/>
  <c r="H6" i="13"/>
  <c r="H8" i="13" s="1"/>
  <c r="I8" i="13" s="1"/>
  <c r="J8" i="13" s="1"/>
  <c r="K8" i="13" s="1"/>
  <c r="L8" i="13" s="1"/>
  <c r="M8" i="13" s="1"/>
  <c r="N8" i="13" s="1"/>
  <c r="H9" i="13" s="1"/>
  <c r="I9" i="13" s="1"/>
  <c r="J9" i="13" s="1"/>
  <c r="K9" i="13" s="1"/>
  <c r="L9" i="13" s="1"/>
  <c r="M9" i="13" s="1"/>
  <c r="N9" i="13" s="1"/>
  <c r="H10" i="13" s="1"/>
  <c r="I10" i="13" s="1"/>
  <c r="J10" i="13" s="1"/>
  <c r="K10" i="13" s="1"/>
  <c r="L10" i="13" s="1"/>
  <c r="M10" i="13" s="1"/>
  <c r="N10" i="13" s="1"/>
  <c r="H11" i="13" s="1"/>
  <c r="I11" i="13" s="1"/>
  <c r="J11" i="13" s="1"/>
  <c r="K11" i="13" s="1"/>
  <c r="L11" i="13" s="1"/>
  <c r="M11" i="13" s="1"/>
  <c r="N11" i="13" s="1"/>
  <c r="H12" i="13" s="1"/>
  <c r="I12" i="13" s="1"/>
  <c r="J12" i="13" s="1"/>
  <c r="K12" i="13" s="1"/>
  <c r="L12" i="13" s="1"/>
  <c r="M12" i="13" s="1"/>
  <c r="N12" i="13" s="1"/>
  <c r="H13" i="13" s="1"/>
  <c r="I13" i="13" s="1"/>
  <c r="J13" i="13" s="1"/>
  <c r="K13" i="13" s="1"/>
  <c r="L13" i="13" s="1"/>
  <c r="M13" i="13" s="1"/>
  <c r="N13" i="13" s="1"/>
  <c r="D8" i="13"/>
  <c r="D67" i="13"/>
  <c r="E71" i="13" s="1"/>
  <c r="A6" i="13"/>
  <c r="E10" i="13"/>
  <c r="F89" i="3"/>
  <c r="F88" i="3"/>
  <c r="F87" i="3"/>
  <c r="F86" i="3"/>
  <c r="F83" i="3"/>
  <c r="D67" i="14" l="1"/>
  <c r="D4" i="15"/>
  <c r="D4" i="16" s="1"/>
  <c r="A6" i="14"/>
  <c r="D8" i="14"/>
  <c r="H6" i="14"/>
  <c r="E10" i="14"/>
  <c r="H67" i="14"/>
  <c r="P6" i="13"/>
  <c r="P8" i="13" s="1"/>
  <c r="Q8" i="13" s="1"/>
  <c r="R8" i="13" s="1"/>
  <c r="S8" i="13" s="1"/>
  <c r="T8" i="13" s="1"/>
  <c r="U8" i="13" s="1"/>
  <c r="V8" i="13" s="1"/>
  <c r="P9" i="13" s="1"/>
  <c r="Q9" i="13" s="1"/>
  <c r="R9" i="13" s="1"/>
  <c r="S9" i="13" s="1"/>
  <c r="T9" i="13" s="1"/>
  <c r="U9" i="13" s="1"/>
  <c r="V9" i="13" s="1"/>
  <c r="P10" i="13" s="1"/>
  <c r="Q10" i="13" s="1"/>
  <c r="R10" i="13" s="1"/>
  <c r="S10" i="13" s="1"/>
  <c r="T10" i="13" s="1"/>
  <c r="U10" i="13" s="1"/>
  <c r="V10" i="13" s="1"/>
  <c r="P11" i="13" s="1"/>
  <c r="Q11" i="13" s="1"/>
  <c r="R11" i="13" s="1"/>
  <c r="S11" i="13" s="1"/>
  <c r="T11" i="13" s="1"/>
  <c r="U11" i="13" s="1"/>
  <c r="V11" i="13" s="1"/>
  <c r="P12" i="13" s="1"/>
  <c r="Q12" i="13" s="1"/>
  <c r="R12" i="13" s="1"/>
  <c r="S12" i="13" s="1"/>
  <c r="T12" i="13" s="1"/>
  <c r="U12" i="13" s="1"/>
  <c r="V12" i="13" s="1"/>
  <c r="P13" i="13" s="1"/>
  <c r="Q13" i="13" s="1"/>
  <c r="R13" i="13" s="1"/>
  <c r="S13" i="13" s="1"/>
  <c r="T13" i="13" s="1"/>
  <c r="U13" i="13" s="1"/>
  <c r="V13" i="13" s="1"/>
  <c r="P67" i="13"/>
  <c r="P69" i="13" s="1"/>
  <c r="Q69" i="13" s="1"/>
  <c r="R69" i="13" s="1"/>
  <c r="S69" i="13" s="1"/>
  <c r="T69" i="13" s="1"/>
  <c r="U69" i="13" s="1"/>
  <c r="V69" i="13" s="1"/>
  <c r="P70" i="13" s="1"/>
  <c r="Q70" i="13" s="1"/>
  <c r="R70" i="13" s="1"/>
  <c r="S70" i="13" s="1"/>
  <c r="T70" i="13" s="1"/>
  <c r="U70" i="13" s="1"/>
  <c r="V70" i="13" s="1"/>
  <c r="P71" i="13" s="1"/>
  <c r="Q71" i="13" s="1"/>
  <c r="R71" i="13" s="1"/>
  <c r="S71" i="13" s="1"/>
  <c r="T71" i="13" s="1"/>
  <c r="U71" i="13" s="1"/>
  <c r="V71" i="13" s="1"/>
  <c r="P72" i="13" s="1"/>
  <c r="Q72" i="13" s="1"/>
  <c r="R72" i="13" s="1"/>
  <c r="S72" i="13" s="1"/>
  <c r="T72" i="13" s="1"/>
  <c r="U72" i="13" s="1"/>
  <c r="V72" i="13" s="1"/>
  <c r="P73" i="13" s="1"/>
  <c r="Q73" i="13" s="1"/>
  <c r="R73" i="13" s="1"/>
  <c r="S73" i="13" s="1"/>
  <c r="T73" i="13" s="1"/>
  <c r="U73" i="13" s="1"/>
  <c r="V73" i="13" s="1"/>
  <c r="P74" i="13" s="1"/>
  <c r="Q74" i="13" s="1"/>
  <c r="R74" i="13" s="1"/>
  <c r="S74" i="13" s="1"/>
  <c r="T74" i="13" s="1"/>
  <c r="U74" i="13" s="1"/>
  <c r="V74" i="13" s="1"/>
  <c r="D69" i="13"/>
  <c r="A67" i="13"/>
  <c r="D11" i="5"/>
  <c r="D12" i="5"/>
  <c r="D13" i="5"/>
  <c r="D14" i="5"/>
  <c r="D15" i="5"/>
  <c r="D16" i="5"/>
  <c r="D17" i="5"/>
  <c r="D18" i="5"/>
  <c r="D19" i="5"/>
  <c r="D20" i="5"/>
  <c r="D21" i="5"/>
  <c r="D22" i="5"/>
  <c r="D23" i="5"/>
  <c r="D24" i="5"/>
  <c r="D67" i="16" l="1"/>
  <c r="D4" i="17"/>
  <c r="D6" i="16"/>
  <c r="D67" i="15"/>
  <c r="D6" i="15"/>
  <c r="D69" i="14"/>
  <c r="A67" i="14"/>
  <c r="E71" i="14"/>
  <c r="H8" i="14"/>
  <c r="I8" i="14" s="1"/>
  <c r="J8" i="14" s="1"/>
  <c r="K8" i="14" s="1"/>
  <c r="L8" i="14" s="1"/>
  <c r="M8" i="14" s="1"/>
  <c r="N8" i="14" s="1"/>
  <c r="H9" i="14" s="1"/>
  <c r="I9" i="14" s="1"/>
  <c r="J9" i="14" s="1"/>
  <c r="K9" i="14" s="1"/>
  <c r="L9" i="14" s="1"/>
  <c r="M9" i="14" s="1"/>
  <c r="N9" i="14" s="1"/>
  <c r="H10" i="14" s="1"/>
  <c r="I10" i="14" s="1"/>
  <c r="J10" i="14" s="1"/>
  <c r="K10" i="14" s="1"/>
  <c r="L10" i="14" s="1"/>
  <c r="M10" i="14" s="1"/>
  <c r="N10" i="14" s="1"/>
  <c r="H11" i="14" s="1"/>
  <c r="I11" i="14" s="1"/>
  <c r="J11" i="14" s="1"/>
  <c r="K11" i="14" s="1"/>
  <c r="L11" i="14" s="1"/>
  <c r="M11" i="14" s="1"/>
  <c r="N11" i="14" s="1"/>
  <c r="H12" i="14" s="1"/>
  <c r="I12" i="14" s="1"/>
  <c r="J12" i="14" s="1"/>
  <c r="K12" i="14" s="1"/>
  <c r="L12" i="14" s="1"/>
  <c r="M12" i="14" s="1"/>
  <c r="N12" i="14" s="1"/>
  <c r="H13" i="14" s="1"/>
  <c r="I13" i="14" s="1"/>
  <c r="J13" i="14" s="1"/>
  <c r="K13" i="14" s="1"/>
  <c r="L13" i="14" s="1"/>
  <c r="M13" i="14" s="1"/>
  <c r="N13" i="14" s="1"/>
  <c r="P6" i="14"/>
  <c r="P8" i="14" s="1"/>
  <c r="Q8" i="14" s="1"/>
  <c r="R8" i="14" s="1"/>
  <c r="S8" i="14" s="1"/>
  <c r="T8" i="14" s="1"/>
  <c r="U8" i="14" s="1"/>
  <c r="V8" i="14" s="1"/>
  <c r="P9" i="14" s="1"/>
  <c r="Q9" i="14" s="1"/>
  <c r="R9" i="14" s="1"/>
  <c r="S9" i="14" s="1"/>
  <c r="T9" i="14" s="1"/>
  <c r="U9" i="14" s="1"/>
  <c r="V9" i="14" s="1"/>
  <c r="P10" i="14" s="1"/>
  <c r="Q10" i="14" s="1"/>
  <c r="R10" i="14" s="1"/>
  <c r="S10" i="14" s="1"/>
  <c r="T10" i="14" s="1"/>
  <c r="U10" i="14" s="1"/>
  <c r="V10" i="14" s="1"/>
  <c r="P11" i="14" s="1"/>
  <c r="Q11" i="14" s="1"/>
  <c r="R11" i="14" s="1"/>
  <c r="S11" i="14" s="1"/>
  <c r="T11" i="14" s="1"/>
  <c r="U11" i="14" s="1"/>
  <c r="V11" i="14" s="1"/>
  <c r="P12" i="14" s="1"/>
  <c r="Q12" i="14" s="1"/>
  <c r="R12" i="14" s="1"/>
  <c r="S12" i="14" s="1"/>
  <c r="T12" i="14" s="1"/>
  <c r="U12" i="14" s="1"/>
  <c r="V12" i="14" s="1"/>
  <c r="P13" i="14" s="1"/>
  <c r="Q13" i="14" s="1"/>
  <c r="R13" i="14" s="1"/>
  <c r="S13" i="14" s="1"/>
  <c r="T13" i="14" s="1"/>
  <c r="U13" i="14" s="1"/>
  <c r="V13" i="14" s="1"/>
  <c r="H69" i="14"/>
  <c r="I69" i="14" s="1"/>
  <c r="J69" i="14" s="1"/>
  <c r="K69" i="14" s="1"/>
  <c r="L69" i="14" s="1"/>
  <c r="M69" i="14" s="1"/>
  <c r="N69" i="14" s="1"/>
  <c r="H70" i="14" s="1"/>
  <c r="I70" i="14" s="1"/>
  <c r="J70" i="14" s="1"/>
  <c r="K70" i="14" s="1"/>
  <c r="L70" i="14" s="1"/>
  <c r="M70" i="14" s="1"/>
  <c r="N70" i="14" s="1"/>
  <c r="H71" i="14" s="1"/>
  <c r="I71" i="14" s="1"/>
  <c r="J71" i="14" s="1"/>
  <c r="K71" i="14" s="1"/>
  <c r="L71" i="14" s="1"/>
  <c r="M71" i="14" s="1"/>
  <c r="N71" i="14" s="1"/>
  <c r="H72" i="14" s="1"/>
  <c r="I72" i="14" s="1"/>
  <c r="J72" i="14" s="1"/>
  <c r="K72" i="14" s="1"/>
  <c r="L72" i="14" s="1"/>
  <c r="M72" i="14" s="1"/>
  <c r="N72" i="14" s="1"/>
  <c r="H73" i="14" s="1"/>
  <c r="I73" i="14" s="1"/>
  <c r="J73" i="14" s="1"/>
  <c r="K73" i="14" s="1"/>
  <c r="L73" i="14" s="1"/>
  <c r="M73" i="14" s="1"/>
  <c r="N73" i="14" s="1"/>
  <c r="H74" i="14" s="1"/>
  <c r="I74" i="14" s="1"/>
  <c r="J74" i="14" s="1"/>
  <c r="K74" i="14" s="1"/>
  <c r="L74" i="14" s="1"/>
  <c r="M74" i="14" s="1"/>
  <c r="N74" i="14" s="1"/>
  <c r="P67" i="14"/>
  <c r="P69" i="14" s="1"/>
  <c r="Q69" i="14" s="1"/>
  <c r="R69" i="14" s="1"/>
  <c r="S69" i="14" s="1"/>
  <c r="T69" i="14" s="1"/>
  <c r="U69" i="14" s="1"/>
  <c r="V69" i="14" s="1"/>
  <c r="P70" i="14" s="1"/>
  <c r="Q70" i="14" s="1"/>
  <c r="R70" i="14" s="1"/>
  <c r="S70" i="14" s="1"/>
  <c r="T70" i="14" s="1"/>
  <c r="U70" i="14" s="1"/>
  <c r="V70" i="14" s="1"/>
  <c r="P71" i="14" s="1"/>
  <c r="Q71" i="14" s="1"/>
  <c r="R71" i="14" s="1"/>
  <c r="S71" i="14" s="1"/>
  <c r="T71" i="14" s="1"/>
  <c r="U71" i="14" s="1"/>
  <c r="V71" i="14" s="1"/>
  <c r="P72" i="14" s="1"/>
  <c r="Q72" i="14" s="1"/>
  <c r="R72" i="14" s="1"/>
  <c r="S72" i="14" s="1"/>
  <c r="T72" i="14" s="1"/>
  <c r="U72" i="14" s="1"/>
  <c r="V72" i="14" s="1"/>
  <c r="P73" i="14" s="1"/>
  <c r="Q73" i="14" s="1"/>
  <c r="R73" i="14" s="1"/>
  <c r="S73" i="14" s="1"/>
  <c r="T73" i="14" s="1"/>
  <c r="U73" i="14" s="1"/>
  <c r="V73" i="14" s="1"/>
  <c r="P74" i="14" s="1"/>
  <c r="Q74" i="14" s="1"/>
  <c r="R74" i="14" s="1"/>
  <c r="S74" i="14" s="1"/>
  <c r="T74" i="14" s="1"/>
  <c r="U74" i="14" s="1"/>
  <c r="V74" i="14" s="1"/>
  <c r="V68" i="2"/>
  <c r="U68" i="2"/>
  <c r="T68" i="2"/>
  <c r="S68" i="2"/>
  <c r="R68" i="2"/>
  <c r="Q68" i="2"/>
  <c r="P68" i="2"/>
  <c r="N68" i="2"/>
  <c r="M68" i="2"/>
  <c r="L68" i="2"/>
  <c r="K68" i="2"/>
  <c r="J68" i="2"/>
  <c r="I68" i="2"/>
  <c r="H68" i="2"/>
  <c r="E10" i="16" l="1"/>
  <c r="H6" i="16"/>
  <c r="H67" i="16"/>
  <c r="A6" i="16"/>
  <c r="D8" i="16"/>
  <c r="D4" i="18"/>
  <c r="D67" i="17"/>
  <c r="D6" i="17"/>
  <c r="E71" i="16"/>
  <c r="A67" i="16"/>
  <c r="D69" i="16"/>
  <c r="D8" i="15"/>
  <c r="E10" i="15"/>
  <c r="H6" i="15"/>
  <c r="H67" i="15"/>
  <c r="A6" i="15"/>
  <c r="D69" i="15"/>
  <c r="E71" i="15"/>
  <c r="A67" i="15"/>
  <c r="S7" i="2"/>
  <c r="P7" i="2"/>
  <c r="V7" i="2"/>
  <c r="U7" i="2"/>
  <c r="T7" i="2"/>
  <c r="R7" i="2"/>
  <c r="Q7" i="2"/>
  <c r="N7" i="2"/>
  <c r="M7" i="2"/>
  <c r="L7" i="2"/>
  <c r="K7" i="2"/>
  <c r="J7" i="2"/>
  <c r="I7" i="2"/>
  <c r="H7" i="2"/>
  <c r="D8" i="17" l="1"/>
  <c r="H67" i="17"/>
  <c r="H6" i="17"/>
  <c r="E10" i="17"/>
  <c r="A6" i="17"/>
  <c r="D67" i="18"/>
  <c r="D6" i="18"/>
  <c r="E71" i="17"/>
  <c r="A67" i="17"/>
  <c r="D69" i="17"/>
  <c r="H69" i="16"/>
  <c r="I69" i="16" s="1"/>
  <c r="J69" i="16" s="1"/>
  <c r="K69" i="16" s="1"/>
  <c r="L69" i="16" s="1"/>
  <c r="M69" i="16" s="1"/>
  <c r="N69" i="16" s="1"/>
  <c r="H70" i="16" s="1"/>
  <c r="I70" i="16" s="1"/>
  <c r="J70" i="16" s="1"/>
  <c r="K70" i="16" s="1"/>
  <c r="L70" i="16" s="1"/>
  <c r="M70" i="16" s="1"/>
  <c r="N70" i="16" s="1"/>
  <c r="H71" i="16" s="1"/>
  <c r="I71" i="16" s="1"/>
  <c r="J71" i="16" s="1"/>
  <c r="K71" i="16" s="1"/>
  <c r="L71" i="16" s="1"/>
  <c r="M71" i="16" s="1"/>
  <c r="N71" i="16" s="1"/>
  <c r="H72" i="16" s="1"/>
  <c r="I72" i="16" s="1"/>
  <c r="J72" i="16" s="1"/>
  <c r="K72" i="16" s="1"/>
  <c r="L72" i="16" s="1"/>
  <c r="M72" i="16" s="1"/>
  <c r="N72" i="16" s="1"/>
  <c r="H73" i="16" s="1"/>
  <c r="I73" i="16" s="1"/>
  <c r="J73" i="16" s="1"/>
  <c r="K73" i="16" s="1"/>
  <c r="L73" i="16" s="1"/>
  <c r="M73" i="16" s="1"/>
  <c r="N73" i="16" s="1"/>
  <c r="H74" i="16" s="1"/>
  <c r="I74" i="16" s="1"/>
  <c r="J74" i="16" s="1"/>
  <c r="K74" i="16" s="1"/>
  <c r="L74" i="16" s="1"/>
  <c r="M74" i="16" s="1"/>
  <c r="N74" i="16" s="1"/>
  <c r="P67" i="16"/>
  <c r="P69" i="16" s="1"/>
  <c r="Q69" i="16" s="1"/>
  <c r="R69" i="16" s="1"/>
  <c r="S69" i="16" s="1"/>
  <c r="T69" i="16" s="1"/>
  <c r="U69" i="16" s="1"/>
  <c r="V69" i="16" s="1"/>
  <c r="P70" i="16" s="1"/>
  <c r="Q70" i="16" s="1"/>
  <c r="R70" i="16" s="1"/>
  <c r="S70" i="16" s="1"/>
  <c r="T70" i="16" s="1"/>
  <c r="U70" i="16" s="1"/>
  <c r="V70" i="16" s="1"/>
  <c r="P71" i="16" s="1"/>
  <c r="Q71" i="16" s="1"/>
  <c r="R71" i="16" s="1"/>
  <c r="S71" i="16" s="1"/>
  <c r="T71" i="16" s="1"/>
  <c r="U71" i="16" s="1"/>
  <c r="V71" i="16" s="1"/>
  <c r="P72" i="16" s="1"/>
  <c r="Q72" i="16" s="1"/>
  <c r="R72" i="16" s="1"/>
  <c r="S72" i="16" s="1"/>
  <c r="T72" i="16" s="1"/>
  <c r="U72" i="16" s="1"/>
  <c r="V72" i="16" s="1"/>
  <c r="P73" i="16" s="1"/>
  <c r="Q73" i="16" s="1"/>
  <c r="R73" i="16" s="1"/>
  <c r="S73" i="16" s="1"/>
  <c r="T73" i="16" s="1"/>
  <c r="U73" i="16" s="1"/>
  <c r="V73" i="16" s="1"/>
  <c r="P74" i="16" s="1"/>
  <c r="Q74" i="16" s="1"/>
  <c r="R74" i="16" s="1"/>
  <c r="S74" i="16" s="1"/>
  <c r="T74" i="16" s="1"/>
  <c r="U74" i="16" s="1"/>
  <c r="V74" i="16" s="1"/>
  <c r="P6" i="16"/>
  <c r="P8" i="16" s="1"/>
  <c r="Q8" i="16" s="1"/>
  <c r="R8" i="16" s="1"/>
  <c r="S8" i="16" s="1"/>
  <c r="T8" i="16" s="1"/>
  <c r="U8" i="16" s="1"/>
  <c r="V8" i="16" s="1"/>
  <c r="P9" i="16" s="1"/>
  <c r="Q9" i="16" s="1"/>
  <c r="R9" i="16" s="1"/>
  <c r="S9" i="16" s="1"/>
  <c r="T9" i="16" s="1"/>
  <c r="U9" i="16" s="1"/>
  <c r="V9" i="16" s="1"/>
  <c r="P10" i="16" s="1"/>
  <c r="Q10" i="16" s="1"/>
  <c r="R10" i="16" s="1"/>
  <c r="S10" i="16" s="1"/>
  <c r="T10" i="16" s="1"/>
  <c r="U10" i="16" s="1"/>
  <c r="V10" i="16" s="1"/>
  <c r="P11" i="16" s="1"/>
  <c r="Q11" i="16" s="1"/>
  <c r="R11" i="16" s="1"/>
  <c r="S11" i="16" s="1"/>
  <c r="T11" i="16" s="1"/>
  <c r="U11" i="16" s="1"/>
  <c r="V11" i="16" s="1"/>
  <c r="P12" i="16" s="1"/>
  <c r="Q12" i="16" s="1"/>
  <c r="R12" i="16" s="1"/>
  <c r="S12" i="16" s="1"/>
  <c r="T12" i="16" s="1"/>
  <c r="U12" i="16" s="1"/>
  <c r="V12" i="16" s="1"/>
  <c r="P13" i="16" s="1"/>
  <c r="Q13" i="16" s="1"/>
  <c r="R13" i="16" s="1"/>
  <c r="S13" i="16" s="1"/>
  <c r="T13" i="16" s="1"/>
  <c r="U13" i="16" s="1"/>
  <c r="V13" i="16" s="1"/>
  <c r="H8" i="16"/>
  <c r="I8" i="16" s="1"/>
  <c r="J8" i="16" s="1"/>
  <c r="K8" i="16" s="1"/>
  <c r="L8" i="16" s="1"/>
  <c r="M8" i="16" s="1"/>
  <c r="N8" i="16" s="1"/>
  <c r="H9" i="16" s="1"/>
  <c r="I9" i="16" s="1"/>
  <c r="J9" i="16" s="1"/>
  <c r="K9" i="16" s="1"/>
  <c r="L9" i="16" s="1"/>
  <c r="M9" i="16" s="1"/>
  <c r="N9" i="16" s="1"/>
  <c r="H10" i="16" s="1"/>
  <c r="I10" i="16" s="1"/>
  <c r="J10" i="16" s="1"/>
  <c r="K10" i="16" s="1"/>
  <c r="L10" i="16" s="1"/>
  <c r="M10" i="16" s="1"/>
  <c r="N10" i="16" s="1"/>
  <c r="H11" i="16" s="1"/>
  <c r="I11" i="16" s="1"/>
  <c r="J11" i="16" s="1"/>
  <c r="K11" i="16" s="1"/>
  <c r="L11" i="16" s="1"/>
  <c r="M11" i="16" s="1"/>
  <c r="N11" i="16" s="1"/>
  <c r="H12" i="16" s="1"/>
  <c r="I12" i="16" s="1"/>
  <c r="J12" i="16" s="1"/>
  <c r="K12" i="16" s="1"/>
  <c r="L12" i="16" s="1"/>
  <c r="M12" i="16" s="1"/>
  <c r="N12" i="16" s="1"/>
  <c r="H13" i="16" s="1"/>
  <c r="I13" i="16" s="1"/>
  <c r="J13" i="16" s="1"/>
  <c r="K13" i="16" s="1"/>
  <c r="L13" i="16" s="1"/>
  <c r="M13" i="16" s="1"/>
  <c r="N13" i="16" s="1"/>
  <c r="H69" i="15"/>
  <c r="I69" i="15" s="1"/>
  <c r="J69" i="15" s="1"/>
  <c r="K69" i="15" s="1"/>
  <c r="L69" i="15" s="1"/>
  <c r="M69" i="15" s="1"/>
  <c r="N69" i="15" s="1"/>
  <c r="H70" i="15" s="1"/>
  <c r="I70" i="15" s="1"/>
  <c r="J70" i="15" s="1"/>
  <c r="K70" i="15" s="1"/>
  <c r="L70" i="15" s="1"/>
  <c r="M70" i="15" s="1"/>
  <c r="N70" i="15" s="1"/>
  <c r="H71" i="15" s="1"/>
  <c r="I71" i="15" s="1"/>
  <c r="J71" i="15" s="1"/>
  <c r="K71" i="15" s="1"/>
  <c r="L71" i="15" s="1"/>
  <c r="M71" i="15" s="1"/>
  <c r="N71" i="15" s="1"/>
  <c r="H72" i="15" s="1"/>
  <c r="I72" i="15" s="1"/>
  <c r="J72" i="15" s="1"/>
  <c r="K72" i="15" s="1"/>
  <c r="L72" i="15" s="1"/>
  <c r="M72" i="15" s="1"/>
  <c r="N72" i="15" s="1"/>
  <c r="H73" i="15" s="1"/>
  <c r="I73" i="15" s="1"/>
  <c r="J73" i="15" s="1"/>
  <c r="K73" i="15" s="1"/>
  <c r="L73" i="15" s="1"/>
  <c r="M73" i="15" s="1"/>
  <c r="N73" i="15" s="1"/>
  <c r="H74" i="15" s="1"/>
  <c r="I74" i="15" s="1"/>
  <c r="J74" i="15" s="1"/>
  <c r="K74" i="15" s="1"/>
  <c r="L74" i="15" s="1"/>
  <c r="M74" i="15" s="1"/>
  <c r="N74" i="15" s="1"/>
  <c r="P67" i="15"/>
  <c r="P69" i="15" s="1"/>
  <c r="Q69" i="15" s="1"/>
  <c r="R69" i="15" s="1"/>
  <c r="S69" i="15" s="1"/>
  <c r="T69" i="15" s="1"/>
  <c r="U69" i="15" s="1"/>
  <c r="V69" i="15" s="1"/>
  <c r="P70" i="15" s="1"/>
  <c r="Q70" i="15" s="1"/>
  <c r="R70" i="15" s="1"/>
  <c r="S70" i="15" s="1"/>
  <c r="T70" i="15" s="1"/>
  <c r="U70" i="15" s="1"/>
  <c r="V70" i="15" s="1"/>
  <c r="P71" i="15" s="1"/>
  <c r="Q71" i="15" s="1"/>
  <c r="R71" i="15" s="1"/>
  <c r="S71" i="15" s="1"/>
  <c r="T71" i="15" s="1"/>
  <c r="U71" i="15" s="1"/>
  <c r="V71" i="15" s="1"/>
  <c r="P72" i="15" s="1"/>
  <c r="Q72" i="15" s="1"/>
  <c r="R72" i="15" s="1"/>
  <c r="S72" i="15" s="1"/>
  <c r="T72" i="15" s="1"/>
  <c r="U72" i="15" s="1"/>
  <c r="V72" i="15" s="1"/>
  <c r="P73" i="15" s="1"/>
  <c r="Q73" i="15" s="1"/>
  <c r="R73" i="15" s="1"/>
  <c r="S73" i="15" s="1"/>
  <c r="T73" i="15" s="1"/>
  <c r="U73" i="15" s="1"/>
  <c r="V73" i="15" s="1"/>
  <c r="P74" i="15" s="1"/>
  <c r="Q74" i="15" s="1"/>
  <c r="R74" i="15" s="1"/>
  <c r="S74" i="15" s="1"/>
  <c r="T74" i="15" s="1"/>
  <c r="U74" i="15" s="1"/>
  <c r="V74" i="15" s="1"/>
  <c r="P6" i="15"/>
  <c r="P8" i="15" s="1"/>
  <c r="Q8" i="15" s="1"/>
  <c r="R8" i="15" s="1"/>
  <c r="S8" i="15" s="1"/>
  <c r="T8" i="15" s="1"/>
  <c r="U8" i="15" s="1"/>
  <c r="V8" i="15" s="1"/>
  <c r="P9" i="15" s="1"/>
  <c r="Q9" i="15" s="1"/>
  <c r="R9" i="15" s="1"/>
  <c r="S9" i="15" s="1"/>
  <c r="T9" i="15" s="1"/>
  <c r="U9" i="15" s="1"/>
  <c r="V9" i="15" s="1"/>
  <c r="P10" i="15" s="1"/>
  <c r="Q10" i="15" s="1"/>
  <c r="R10" i="15" s="1"/>
  <c r="S10" i="15" s="1"/>
  <c r="T10" i="15" s="1"/>
  <c r="U10" i="15" s="1"/>
  <c r="V10" i="15" s="1"/>
  <c r="P11" i="15" s="1"/>
  <c r="Q11" i="15" s="1"/>
  <c r="R11" i="15" s="1"/>
  <c r="S11" i="15" s="1"/>
  <c r="T11" i="15" s="1"/>
  <c r="U11" i="15" s="1"/>
  <c r="V11" i="15" s="1"/>
  <c r="P12" i="15" s="1"/>
  <c r="Q12" i="15" s="1"/>
  <c r="R12" i="15" s="1"/>
  <c r="S12" i="15" s="1"/>
  <c r="T12" i="15" s="1"/>
  <c r="U12" i="15" s="1"/>
  <c r="V12" i="15" s="1"/>
  <c r="P13" i="15" s="1"/>
  <c r="Q13" i="15" s="1"/>
  <c r="R13" i="15" s="1"/>
  <c r="S13" i="15" s="1"/>
  <c r="T13" i="15" s="1"/>
  <c r="U13" i="15" s="1"/>
  <c r="V13" i="15" s="1"/>
  <c r="H8" i="15"/>
  <c r="I8" i="15" s="1"/>
  <c r="J8" i="15" s="1"/>
  <c r="K8" i="15" s="1"/>
  <c r="L8" i="15" s="1"/>
  <c r="M8" i="15" s="1"/>
  <c r="N8" i="15" s="1"/>
  <c r="H9" i="15" s="1"/>
  <c r="I9" i="15" s="1"/>
  <c r="J9" i="15" s="1"/>
  <c r="K9" i="15" s="1"/>
  <c r="L9" i="15" s="1"/>
  <c r="M9" i="15" s="1"/>
  <c r="N9" i="15" s="1"/>
  <c r="H10" i="15" s="1"/>
  <c r="I10" i="15" s="1"/>
  <c r="J10" i="15" s="1"/>
  <c r="K10" i="15" s="1"/>
  <c r="L10" i="15" s="1"/>
  <c r="M10" i="15" s="1"/>
  <c r="N10" i="15" s="1"/>
  <c r="H11" i="15" s="1"/>
  <c r="I11" i="15" s="1"/>
  <c r="J11" i="15" s="1"/>
  <c r="K11" i="15" s="1"/>
  <c r="L11" i="15" s="1"/>
  <c r="M11" i="15" s="1"/>
  <c r="N11" i="15" s="1"/>
  <c r="H12" i="15" s="1"/>
  <c r="I12" i="15" s="1"/>
  <c r="J12" i="15" s="1"/>
  <c r="K12" i="15" s="1"/>
  <c r="L12" i="15" s="1"/>
  <c r="M12" i="15" s="1"/>
  <c r="N12" i="15" s="1"/>
  <c r="H13" i="15" s="1"/>
  <c r="I13" i="15" s="1"/>
  <c r="J13" i="15" s="1"/>
  <c r="K13" i="15" s="1"/>
  <c r="L13" i="15" s="1"/>
  <c r="M13" i="15" s="1"/>
  <c r="N13" i="15" s="1"/>
  <c r="D67" i="2"/>
  <c r="F78" i="2"/>
  <c r="F82" i="2" s="1"/>
  <c r="F86" i="2" s="1"/>
  <c r="F90" i="2" s="1"/>
  <c r="F94" i="2" s="1"/>
  <c r="F98" i="2" s="1"/>
  <c r="F102" i="2" s="1"/>
  <c r="F106" i="2" s="1"/>
  <c r="F110" i="2" s="1"/>
  <c r="F114" i="2" s="1"/>
  <c r="F116" i="2" s="1"/>
  <c r="F118" i="2" s="1"/>
  <c r="F120" i="2" s="1"/>
  <c r="F122" i="2" s="1"/>
  <c r="D8" i="18" l="1"/>
  <c r="H6" i="18"/>
  <c r="E10" i="18"/>
  <c r="A6" i="18"/>
  <c r="H67" i="18"/>
  <c r="E71" i="18"/>
  <c r="A67" i="18"/>
  <c r="D69" i="18"/>
  <c r="H8" i="17"/>
  <c r="I8" i="17" s="1"/>
  <c r="J8" i="17" s="1"/>
  <c r="K8" i="17" s="1"/>
  <c r="L8" i="17" s="1"/>
  <c r="M8" i="17" s="1"/>
  <c r="N8" i="17" s="1"/>
  <c r="H9" i="17" s="1"/>
  <c r="I9" i="17" s="1"/>
  <c r="J9" i="17" s="1"/>
  <c r="K9" i="17" s="1"/>
  <c r="L9" i="17" s="1"/>
  <c r="M9" i="17" s="1"/>
  <c r="N9" i="17" s="1"/>
  <c r="H10" i="17" s="1"/>
  <c r="I10" i="17" s="1"/>
  <c r="J10" i="17" s="1"/>
  <c r="K10" i="17" s="1"/>
  <c r="L10" i="17" s="1"/>
  <c r="M10" i="17" s="1"/>
  <c r="N10" i="17" s="1"/>
  <c r="H11" i="17" s="1"/>
  <c r="I11" i="17" s="1"/>
  <c r="J11" i="17" s="1"/>
  <c r="K11" i="17" s="1"/>
  <c r="L11" i="17" s="1"/>
  <c r="M11" i="17" s="1"/>
  <c r="N11" i="17" s="1"/>
  <c r="H12" i="17" s="1"/>
  <c r="I12" i="17" s="1"/>
  <c r="J12" i="17" s="1"/>
  <c r="K12" i="17" s="1"/>
  <c r="L12" i="17" s="1"/>
  <c r="M12" i="17" s="1"/>
  <c r="N12" i="17" s="1"/>
  <c r="H13" i="17" s="1"/>
  <c r="I13" i="17" s="1"/>
  <c r="J13" i="17" s="1"/>
  <c r="K13" i="17" s="1"/>
  <c r="L13" i="17" s="1"/>
  <c r="M13" i="17" s="1"/>
  <c r="N13" i="17" s="1"/>
  <c r="P6" i="17"/>
  <c r="P8" i="17" s="1"/>
  <c r="Q8" i="17" s="1"/>
  <c r="R8" i="17" s="1"/>
  <c r="S8" i="17" s="1"/>
  <c r="T8" i="17" s="1"/>
  <c r="U8" i="17" s="1"/>
  <c r="V8" i="17" s="1"/>
  <c r="P9" i="17" s="1"/>
  <c r="Q9" i="17" s="1"/>
  <c r="R9" i="17" s="1"/>
  <c r="S9" i="17" s="1"/>
  <c r="T9" i="17" s="1"/>
  <c r="U9" i="17" s="1"/>
  <c r="V9" i="17" s="1"/>
  <c r="P10" i="17" s="1"/>
  <c r="Q10" i="17" s="1"/>
  <c r="R10" i="17" s="1"/>
  <c r="S10" i="17" s="1"/>
  <c r="T10" i="17" s="1"/>
  <c r="U10" i="17" s="1"/>
  <c r="V10" i="17" s="1"/>
  <c r="P11" i="17" s="1"/>
  <c r="Q11" i="17" s="1"/>
  <c r="R11" i="17" s="1"/>
  <c r="S11" i="17" s="1"/>
  <c r="T11" i="17" s="1"/>
  <c r="U11" i="17" s="1"/>
  <c r="V11" i="17" s="1"/>
  <c r="P12" i="17" s="1"/>
  <c r="Q12" i="17" s="1"/>
  <c r="R12" i="17" s="1"/>
  <c r="S12" i="17" s="1"/>
  <c r="T12" i="17" s="1"/>
  <c r="U12" i="17" s="1"/>
  <c r="V12" i="17" s="1"/>
  <c r="P13" i="17" s="1"/>
  <c r="Q13" i="17" s="1"/>
  <c r="R13" i="17" s="1"/>
  <c r="S13" i="17" s="1"/>
  <c r="T13" i="17" s="1"/>
  <c r="U13" i="17" s="1"/>
  <c r="V13" i="17" s="1"/>
  <c r="P67" i="17"/>
  <c r="P69" i="17" s="1"/>
  <c r="Q69" i="17" s="1"/>
  <c r="R69" i="17" s="1"/>
  <c r="S69" i="17" s="1"/>
  <c r="T69" i="17" s="1"/>
  <c r="U69" i="17" s="1"/>
  <c r="V69" i="17" s="1"/>
  <c r="P70" i="17" s="1"/>
  <c r="Q70" i="17" s="1"/>
  <c r="R70" i="17" s="1"/>
  <c r="S70" i="17" s="1"/>
  <c r="T70" i="17" s="1"/>
  <c r="U70" i="17" s="1"/>
  <c r="V70" i="17" s="1"/>
  <c r="P71" i="17" s="1"/>
  <c r="Q71" i="17" s="1"/>
  <c r="R71" i="17" s="1"/>
  <c r="S71" i="17" s="1"/>
  <c r="T71" i="17" s="1"/>
  <c r="U71" i="17" s="1"/>
  <c r="V71" i="17" s="1"/>
  <c r="P72" i="17" s="1"/>
  <c r="Q72" i="17" s="1"/>
  <c r="R72" i="17" s="1"/>
  <c r="S72" i="17" s="1"/>
  <c r="T72" i="17" s="1"/>
  <c r="U72" i="17" s="1"/>
  <c r="V72" i="17" s="1"/>
  <c r="P73" i="17" s="1"/>
  <c r="Q73" i="17" s="1"/>
  <c r="R73" i="17" s="1"/>
  <c r="S73" i="17" s="1"/>
  <c r="T73" i="17" s="1"/>
  <c r="U73" i="17" s="1"/>
  <c r="V73" i="17" s="1"/>
  <c r="P74" i="17" s="1"/>
  <c r="Q74" i="17" s="1"/>
  <c r="R74" i="17" s="1"/>
  <c r="S74" i="17" s="1"/>
  <c r="T74" i="17" s="1"/>
  <c r="U74" i="17" s="1"/>
  <c r="V74" i="17" s="1"/>
  <c r="H69" i="17"/>
  <c r="I69" i="17" s="1"/>
  <c r="J69" i="17" s="1"/>
  <c r="K69" i="17" s="1"/>
  <c r="L69" i="17" s="1"/>
  <c r="M69" i="17" s="1"/>
  <c r="N69" i="17" s="1"/>
  <c r="H70" i="17" s="1"/>
  <c r="I70" i="17" s="1"/>
  <c r="J70" i="17" s="1"/>
  <c r="K70" i="17" s="1"/>
  <c r="L70" i="17" s="1"/>
  <c r="M70" i="17" s="1"/>
  <c r="N70" i="17" s="1"/>
  <c r="H71" i="17" s="1"/>
  <c r="I71" i="17" s="1"/>
  <c r="J71" i="17" s="1"/>
  <c r="K71" i="17" s="1"/>
  <c r="L71" i="17" s="1"/>
  <c r="M71" i="17" s="1"/>
  <c r="N71" i="17" s="1"/>
  <c r="H72" i="17" s="1"/>
  <c r="I72" i="17" s="1"/>
  <c r="J72" i="17" s="1"/>
  <c r="K72" i="17" s="1"/>
  <c r="L72" i="17" s="1"/>
  <c r="M72" i="17" s="1"/>
  <c r="N72" i="17" s="1"/>
  <c r="H73" i="17" s="1"/>
  <c r="I73" i="17" s="1"/>
  <c r="J73" i="17" s="1"/>
  <c r="K73" i="17" s="1"/>
  <c r="L73" i="17" s="1"/>
  <c r="M73" i="17" s="1"/>
  <c r="N73" i="17" s="1"/>
  <c r="H74" i="17" s="1"/>
  <c r="I74" i="17" s="1"/>
  <c r="J74" i="17" s="1"/>
  <c r="K74" i="17" s="1"/>
  <c r="L74" i="17" s="1"/>
  <c r="M74" i="17" s="1"/>
  <c r="N74" i="17" s="1"/>
  <c r="E71" i="2"/>
  <c r="D69" i="2"/>
  <c r="A67" i="2"/>
  <c r="D7" i="5"/>
  <c r="B8" i="3"/>
  <c r="F81" i="3" l="1"/>
  <c r="F35" i="3"/>
  <c r="F30" i="3"/>
  <c r="F27" i="3"/>
  <c r="F33" i="3"/>
  <c r="F28" i="3"/>
  <c r="F29" i="3" s="1"/>
  <c r="H69" i="18"/>
  <c r="I69" i="18" s="1"/>
  <c r="J69" i="18" s="1"/>
  <c r="K69" i="18" s="1"/>
  <c r="L69" i="18" s="1"/>
  <c r="M69" i="18" s="1"/>
  <c r="N69" i="18" s="1"/>
  <c r="H70" i="18" s="1"/>
  <c r="I70" i="18" s="1"/>
  <c r="J70" i="18" s="1"/>
  <c r="K70" i="18" s="1"/>
  <c r="L70" i="18" s="1"/>
  <c r="M70" i="18" s="1"/>
  <c r="N70" i="18" s="1"/>
  <c r="H71" i="18" s="1"/>
  <c r="I71" i="18" s="1"/>
  <c r="J71" i="18" s="1"/>
  <c r="K71" i="18" s="1"/>
  <c r="L71" i="18" s="1"/>
  <c r="M71" i="18" s="1"/>
  <c r="N71" i="18" s="1"/>
  <c r="H72" i="18" s="1"/>
  <c r="I72" i="18" s="1"/>
  <c r="J72" i="18" s="1"/>
  <c r="K72" i="18" s="1"/>
  <c r="L72" i="18" s="1"/>
  <c r="M72" i="18" s="1"/>
  <c r="N72" i="18" s="1"/>
  <c r="H73" i="18" s="1"/>
  <c r="I73" i="18" s="1"/>
  <c r="J73" i="18" s="1"/>
  <c r="K73" i="18" s="1"/>
  <c r="L73" i="18" s="1"/>
  <c r="M73" i="18" s="1"/>
  <c r="N73" i="18" s="1"/>
  <c r="H74" i="18" s="1"/>
  <c r="I74" i="18" s="1"/>
  <c r="J74" i="18" s="1"/>
  <c r="K74" i="18" s="1"/>
  <c r="L74" i="18" s="1"/>
  <c r="M74" i="18" s="1"/>
  <c r="N74" i="18" s="1"/>
  <c r="P67" i="18"/>
  <c r="P69" i="18" s="1"/>
  <c r="Q69" i="18" s="1"/>
  <c r="R69" i="18" s="1"/>
  <c r="S69" i="18" s="1"/>
  <c r="T69" i="18" s="1"/>
  <c r="U69" i="18" s="1"/>
  <c r="V69" i="18" s="1"/>
  <c r="P70" i="18" s="1"/>
  <c r="Q70" i="18" s="1"/>
  <c r="R70" i="18" s="1"/>
  <c r="S70" i="18" s="1"/>
  <c r="T70" i="18" s="1"/>
  <c r="U70" i="18" s="1"/>
  <c r="V70" i="18" s="1"/>
  <c r="P71" i="18" s="1"/>
  <c r="Q71" i="18" s="1"/>
  <c r="R71" i="18" s="1"/>
  <c r="S71" i="18" s="1"/>
  <c r="T71" i="18" s="1"/>
  <c r="U71" i="18" s="1"/>
  <c r="V71" i="18" s="1"/>
  <c r="P72" i="18" s="1"/>
  <c r="Q72" i="18" s="1"/>
  <c r="R72" i="18" s="1"/>
  <c r="S72" i="18" s="1"/>
  <c r="T72" i="18" s="1"/>
  <c r="U72" i="18" s="1"/>
  <c r="V72" i="18" s="1"/>
  <c r="P73" i="18" s="1"/>
  <c r="Q73" i="18" s="1"/>
  <c r="R73" i="18" s="1"/>
  <c r="S73" i="18" s="1"/>
  <c r="T73" i="18" s="1"/>
  <c r="U73" i="18" s="1"/>
  <c r="V73" i="18" s="1"/>
  <c r="P74" i="18" s="1"/>
  <c r="Q74" i="18" s="1"/>
  <c r="R74" i="18" s="1"/>
  <c r="S74" i="18" s="1"/>
  <c r="T74" i="18" s="1"/>
  <c r="U74" i="18" s="1"/>
  <c r="V74" i="18" s="1"/>
  <c r="P6" i="18"/>
  <c r="P8" i="18" s="1"/>
  <c r="Q8" i="18" s="1"/>
  <c r="R8" i="18" s="1"/>
  <c r="S8" i="18" s="1"/>
  <c r="T8" i="18" s="1"/>
  <c r="U8" i="18" s="1"/>
  <c r="V8" i="18" s="1"/>
  <c r="P9" i="18" s="1"/>
  <c r="Q9" i="18" s="1"/>
  <c r="R9" i="18" s="1"/>
  <c r="S9" i="18" s="1"/>
  <c r="T9" i="18" s="1"/>
  <c r="U9" i="18" s="1"/>
  <c r="V9" i="18" s="1"/>
  <c r="P10" i="18" s="1"/>
  <c r="Q10" i="18" s="1"/>
  <c r="R10" i="18" s="1"/>
  <c r="S10" i="18" s="1"/>
  <c r="T10" i="18" s="1"/>
  <c r="U10" i="18" s="1"/>
  <c r="V10" i="18" s="1"/>
  <c r="P11" i="18" s="1"/>
  <c r="Q11" i="18" s="1"/>
  <c r="R11" i="18" s="1"/>
  <c r="S11" i="18" s="1"/>
  <c r="T11" i="18" s="1"/>
  <c r="U11" i="18" s="1"/>
  <c r="V11" i="18" s="1"/>
  <c r="P12" i="18" s="1"/>
  <c r="Q12" i="18" s="1"/>
  <c r="R12" i="18" s="1"/>
  <c r="S12" i="18" s="1"/>
  <c r="T12" i="18" s="1"/>
  <c r="U12" i="18" s="1"/>
  <c r="V12" i="18" s="1"/>
  <c r="P13" i="18" s="1"/>
  <c r="Q13" i="18" s="1"/>
  <c r="R13" i="18" s="1"/>
  <c r="S13" i="18" s="1"/>
  <c r="T13" i="18" s="1"/>
  <c r="U13" i="18" s="1"/>
  <c r="V13" i="18" s="1"/>
  <c r="H8" i="18"/>
  <c r="I8" i="18" s="1"/>
  <c r="J8" i="18" s="1"/>
  <c r="K8" i="18" s="1"/>
  <c r="L8" i="18" s="1"/>
  <c r="M8" i="18" s="1"/>
  <c r="N8" i="18" s="1"/>
  <c r="H9" i="18" s="1"/>
  <c r="I9" i="18" s="1"/>
  <c r="J9" i="18" s="1"/>
  <c r="K9" i="18" s="1"/>
  <c r="L9" i="18" s="1"/>
  <c r="M9" i="18" s="1"/>
  <c r="N9" i="18" s="1"/>
  <c r="H10" i="18" s="1"/>
  <c r="I10" i="18" s="1"/>
  <c r="J10" i="18" s="1"/>
  <c r="K10" i="18" s="1"/>
  <c r="L10" i="18" s="1"/>
  <c r="M10" i="18" s="1"/>
  <c r="N10" i="18" s="1"/>
  <c r="H11" i="18" s="1"/>
  <c r="I11" i="18" s="1"/>
  <c r="J11" i="18" s="1"/>
  <c r="K11" i="18" s="1"/>
  <c r="L11" i="18" s="1"/>
  <c r="M11" i="18" s="1"/>
  <c r="N11" i="18" s="1"/>
  <c r="H12" i="18" s="1"/>
  <c r="I12" i="18" s="1"/>
  <c r="J12" i="18" s="1"/>
  <c r="K12" i="18" s="1"/>
  <c r="L12" i="18" s="1"/>
  <c r="M12" i="18" s="1"/>
  <c r="N12" i="18" s="1"/>
  <c r="H13" i="18" s="1"/>
  <c r="I13" i="18" s="1"/>
  <c r="J13" i="18" s="1"/>
  <c r="K13" i="18" s="1"/>
  <c r="L13" i="18" s="1"/>
  <c r="M13" i="18" s="1"/>
  <c r="N13" i="18" s="1"/>
  <c r="F73" i="3"/>
  <c r="F77" i="3"/>
  <c r="F61" i="3"/>
  <c r="F72" i="3"/>
  <c r="F65" i="3"/>
  <c r="F66" i="3"/>
  <c r="F34" i="3"/>
  <c r="F48" i="3"/>
  <c r="F12" i="3"/>
  <c r="F50" i="3"/>
  <c r="F49" i="3"/>
  <c r="F40" i="3"/>
  <c r="F57" i="3"/>
  <c r="F56" i="3"/>
  <c r="F69" i="3"/>
  <c r="F60" i="3"/>
  <c r="F71" i="3"/>
  <c r="F62" i="3"/>
  <c r="F76" i="3"/>
  <c r="F80" i="3"/>
  <c r="F82" i="3"/>
  <c r="F67" i="3"/>
  <c r="F59" i="3"/>
  <c r="F75" i="3"/>
  <c r="F79" i="3"/>
  <c r="F64" i="3"/>
  <c r="F70" i="3"/>
  <c r="F78" i="3"/>
  <c r="F63" i="3"/>
  <c r="F58" i="3"/>
  <c r="F74" i="3"/>
  <c r="F38" i="3"/>
  <c r="F25" i="3"/>
  <c r="F26" i="3"/>
  <c r="F23" i="3"/>
  <c r="F24" i="3"/>
  <c r="F17" i="3"/>
  <c r="F32" i="3" l="1"/>
  <c r="F31" i="3"/>
  <c r="F20" i="3"/>
  <c r="F21" i="3"/>
  <c r="F18" i="3"/>
  <c r="F22" i="3" s="1"/>
  <c r="F19" i="3"/>
  <c r="B9" i="3"/>
  <c r="D9" i="5" s="1"/>
  <c r="D6" i="2"/>
  <c r="H67" i="2" l="1"/>
  <c r="H69" i="2" s="1"/>
  <c r="I69" i="2" s="1"/>
  <c r="J69" i="2" s="1"/>
  <c r="K69" i="2" s="1"/>
  <c r="L69" i="2" s="1"/>
  <c r="M69" i="2" s="1"/>
  <c r="N69" i="2" s="1"/>
  <c r="H70" i="2" s="1"/>
  <c r="I70" i="2" s="1"/>
  <c r="J70" i="2" s="1"/>
  <c r="K70" i="2" s="1"/>
  <c r="L70" i="2" s="1"/>
  <c r="M70" i="2" s="1"/>
  <c r="N70" i="2" s="1"/>
  <c r="H71" i="2" s="1"/>
  <c r="I71" i="2" s="1"/>
  <c r="J71" i="2" s="1"/>
  <c r="K71" i="2" s="1"/>
  <c r="L71" i="2" s="1"/>
  <c r="M71" i="2" s="1"/>
  <c r="N71" i="2" s="1"/>
  <c r="H72" i="2" s="1"/>
  <c r="I72" i="2" s="1"/>
  <c r="J72" i="2" s="1"/>
  <c r="K72" i="2" s="1"/>
  <c r="L72" i="2" s="1"/>
  <c r="M72" i="2" s="1"/>
  <c r="N72" i="2" s="1"/>
  <c r="H73" i="2" s="1"/>
  <c r="I73" i="2" s="1"/>
  <c r="J73" i="2" s="1"/>
  <c r="K73" i="2" s="1"/>
  <c r="L73" i="2" s="1"/>
  <c r="M73" i="2" s="1"/>
  <c r="N73" i="2" s="1"/>
  <c r="H74" i="2" s="1"/>
  <c r="I74" i="2" s="1"/>
  <c r="J74" i="2" s="1"/>
  <c r="K74" i="2" s="1"/>
  <c r="L74" i="2" s="1"/>
  <c r="M74" i="2" s="1"/>
  <c r="N74" i="2" s="1"/>
  <c r="D10" i="5"/>
  <c r="A17" i="13" s="1" a="1"/>
  <c r="A17" i="13" s="1"/>
  <c r="H6" i="2"/>
  <c r="H8" i="2" s="1"/>
  <c r="I8" i="2" s="1"/>
  <c r="J8" i="2" s="1"/>
  <c r="K8" i="2" s="1"/>
  <c r="L8" i="2" s="1"/>
  <c r="M8" i="2" s="1"/>
  <c r="N8" i="2" s="1"/>
  <c r="H9" i="2" s="1"/>
  <c r="I9" i="2" s="1"/>
  <c r="J9" i="2" s="1"/>
  <c r="K9" i="2" s="1"/>
  <c r="L9" i="2" s="1"/>
  <c r="M9" i="2" s="1"/>
  <c r="N9" i="2" s="1"/>
  <c r="H10" i="2" s="1"/>
  <c r="I10" i="2" s="1"/>
  <c r="J10" i="2" s="1"/>
  <c r="K10" i="2" s="1"/>
  <c r="L10" i="2" s="1"/>
  <c r="M10" i="2" s="1"/>
  <c r="N10" i="2" s="1"/>
  <c r="H11" i="2" s="1"/>
  <c r="I11" i="2" s="1"/>
  <c r="J11" i="2" s="1"/>
  <c r="K11" i="2" s="1"/>
  <c r="L11" i="2" s="1"/>
  <c r="M11" i="2" s="1"/>
  <c r="N11" i="2" s="1"/>
  <c r="H12" i="2" s="1"/>
  <c r="I12" i="2" s="1"/>
  <c r="J12" i="2" s="1"/>
  <c r="K12" i="2" s="1"/>
  <c r="L12" i="2" s="1"/>
  <c r="M12" i="2" s="1"/>
  <c r="N12" i="2" s="1"/>
  <c r="H13" i="2" s="1"/>
  <c r="I13" i="2" s="1"/>
  <c r="J13" i="2" s="1"/>
  <c r="K13" i="2" s="1"/>
  <c r="L13" i="2" s="1"/>
  <c r="M13" i="2" s="1"/>
  <c r="N13" i="2" s="1"/>
  <c r="F45" i="3"/>
  <c r="F52" i="3"/>
  <c r="F53" i="3"/>
  <c r="F17" i="2"/>
  <c r="F21" i="2" s="1"/>
  <c r="F25" i="2" s="1"/>
  <c r="F29" i="2" s="1"/>
  <c r="F33" i="2" s="1"/>
  <c r="F37" i="2" s="1"/>
  <c r="F41" i="2" s="1"/>
  <c r="F45" i="2" s="1"/>
  <c r="F49" i="2" s="1"/>
  <c r="F53" i="2" s="1"/>
  <c r="F55" i="2" s="1"/>
  <c r="F57" i="2" s="1"/>
  <c r="F59" i="2" s="1"/>
  <c r="F61" i="2" s="1"/>
  <c r="A78" i="16" l="1" a="1"/>
  <c r="A78" i="16" s="1"/>
  <c r="A15" i="17" a="1"/>
  <c r="A15" i="17" s="1"/>
  <c r="A18" i="18" a="1"/>
  <c r="A18" i="18" s="1"/>
  <c r="A76" i="18" a="1"/>
  <c r="A76" i="18" s="1"/>
  <c r="A78" i="18" a="1"/>
  <c r="A78" i="18" s="1"/>
  <c r="A22" i="18" a="1"/>
  <c r="A22" i="18" s="1"/>
  <c r="A16" i="18" a="1"/>
  <c r="A16" i="18" s="1"/>
  <c r="A20" i="18" a="1"/>
  <c r="A20" i="18" s="1"/>
  <c r="A83" i="18" a="1"/>
  <c r="A83" i="18" s="1"/>
  <c r="A82" i="18" a="1"/>
  <c r="A82" i="18" s="1"/>
  <c r="A23" i="18" a="1"/>
  <c r="A23" i="18" s="1"/>
  <c r="A15" i="18" a="1"/>
  <c r="A15" i="18" s="1"/>
  <c r="A17" i="18" a="1"/>
  <c r="A17" i="18" s="1"/>
  <c r="A77" i="18" a="1"/>
  <c r="A77" i="18" s="1"/>
  <c r="A81" i="18" a="1"/>
  <c r="A81" i="18" s="1"/>
  <c r="A24" i="18" a="1"/>
  <c r="A24" i="18" s="1"/>
  <c r="A79" i="18" a="1"/>
  <c r="A79" i="18" s="1"/>
  <c r="A21" i="18" a="1"/>
  <c r="A21" i="18" s="1"/>
  <c r="A84" i="18" a="1"/>
  <c r="A84" i="18" s="1"/>
  <c r="A19" i="18" a="1"/>
  <c r="A19" i="18" s="1"/>
  <c r="A85" i="18" a="1"/>
  <c r="A85" i="18" s="1"/>
  <c r="A80" i="18" a="1"/>
  <c r="A80" i="18" s="1"/>
  <c r="A78" i="17" a="1"/>
  <c r="A78" i="17" s="1"/>
  <c r="A22" i="17" a="1"/>
  <c r="A22" i="17" s="1"/>
  <c r="A20" i="17" a="1"/>
  <c r="A20" i="17" s="1"/>
  <c r="A83" i="17" a="1"/>
  <c r="A83" i="17" s="1"/>
  <c r="A77" i="17" a="1"/>
  <c r="A77" i="17" s="1"/>
  <c r="A23" i="17" a="1"/>
  <c r="A23" i="17" s="1"/>
  <c r="A19" i="17" a="1"/>
  <c r="A19" i="17" s="1"/>
  <c r="A85" i="17" a="1"/>
  <c r="A85" i="17" s="1"/>
  <c r="A84" i="17" a="1"/>
  <c r="A84" i="17" s="1"/>
  <c r="A17" i="17" a="1"/>
  <c r="A17" i="17" s="1"/>
  <c r="A21" i="17" a="1"/>
  <c r="A21" i="17" s="1"/>
  <c r="A79" i="17" a="1"/>
  <c r="A79" i="17" s="1"/>
  <c r="A76" i="17" a="1"/>
  <c r="A76" i="17" s="1"/>
  <c r="A24" i="17" a="1"/>
  <c r="A24" i="17" s="1"/>
  <c r="A16" i="17" a="1"/>
  <c r="A16" i="17" s="1"/>
  <c r="A82" i="17" a="1"/>
  <c r="A82" i="17" s="1"/>
  <c r="A81" i="17" a="1"/>
  <c r="A81" i="17" s="1"/>
  <c r="A18" i="17" a="1"/>
  <c r="A18" i="17" s="1"/>
  <c r="A80" i="17" a="1"/>
  <c r="A80" i="17" s="1"/>
  <c r="A85" i="16" a="1"/>
  <c r="A85" i="16" s="1"/>
  <c r="A18" i="16" a="1"/>
  <c r="A18" i="16" s="1"/>
  <c r="A20" i="16" a="1"/>
  <c r="A20" i="16" s="1"/>
  <c r="A23" i="16" a="1"/>
  <c r="A23" i="16" s="1"/>
  <c r="A77" i="16" a="1"/>
  <c r="A77" i="16" s="1"/>
  <c r="A80" i="13" a="1"/>
  <c r="A80" i="13" s="1"/>
  <c r="A76" i="16" a="1"/>
  <c r="A76" i="16" s="1"/>
  <c r="A22" i="16" a="1"/>
  <c r="A22" i="16" s="1"/>
  <c r="A21" i="16" a="1"/>
  <c r="A21" i="16" s="1"/>
  <c r="A81" i="16" a="1"/>
  <c r="A81" i="16" s="1"/>
  <c r="A17" i="16" a="1"/>
  <c r="A17" i="16" s="1"/>
  <c r="A82" i="16" a="1"/>
  <c r="A82" i="16" s="1"/>
  <c r="A79" i="16" a="1"/>
  <c r="A79" i="16" s="1"/>
  <c r="A24" i="16" a="1"/>
  <c r="A24" i="16" s="1"/>
  <c r="A19" i="16" a="1"/>
  <c r="A19" i="16" s="1"/>
  <c r="A16" i="16" a="1"/>
  <c r="A16" i="16" s="1"/>
  <c r="A15" i="16" a="1"/>
  <c r="A15" i="16" s="1"/>
  <c r="A84" i="16" a="1"/>
  <c r="A84" i="16" s="1"/>
  <c r="A83" i="16" a="1"/>
  <c r="A83" i="16" s="1"/>
  <c r="A80" i="16" a="1"/>
  <c r="A80" i="16" s="1"/>
  <c r="P67" i="2"/>
  <c r="P69" i="2" s="1"/>
  <c r="Q69" i="2" s="1"/>
  <c r="R69" i="2" s="1"/>
  <c r="S69" i="2" s="1"/>
  <c r="T69" i="2" s="1"/>
  <c r="U69" i="2" s="1"/>
  <c r="V69" i="2" s="1"/>
  <c r="P70" i="2" s="1"/>
  <c r="Q70" i="2" s="1"/>
  <c r="R70" i="2" s="1"/>
  <c r="S70" i="2" s="1"/>
  <c r="T70" i="2" s="1"/>
  <c r="U70" i="2" s="1"/>
  <c r="V70" i="2" s="1"/>
  <c r="P71" i="2" s="1"/>
  <c r="Q71" i="2" s="1"/>
  <c r="R71" i="2" s="1"/>
  <c r="S71" i="2" s="1"/>
  <c r="T71" i="2" s="1"/>
  <c r="U71" i="2" s="1"/>
  <c r="V71" i="2" s="1"/>
  <c r="P72" i="2" s="1"/>
  <c r="Q72" i="2" s="1"/>
  <c r="R72" i="2" s="1"/>
  <c r="S72" i="2" s="1"/>
  <c r="T72" i="2" s="1"/>
  <c r="U72" i="2" s="1"/>
  <c r="V72" i="2" s="1"/>
  <c r="P73" i="2" s="1"/>
  <c r="Q73" i="2" s="1"/>
  <c r="R73" i="2" s="1"/>
  <c r="S73" i="2" s="1"/>
  <c r="T73" i="2" s="1"/>
  <c r="U73" i="2" s="1"/>
  <c r="V73" i="2" s="1"/>
  <c r="P74" i="2" s="1"/>
  <c r="Q74" i="2" s="1"/>
  <c r="R74" i="2" s="1"/>
  <c r="S74" i="2" s="1"/>
  <c r="T74" i="2" s="1"/>
  <c r="U74" i="2" s="1"/>
  <c r="V74" i="2" s="1"/>
  <c r="A84" i="15" a="1"/>
  <c r="A84" i="15" s="1"/>
  <c r="A20" i="13" a="1"/>
  <c r="A20" i="13" s="1"/>
  <c r="A81" i="15" a="1"/>
  <c r="A81" i="15" s="1"/>
  <c r="A24" i="15" a="1"/>
  <c r="A24" i="15" s="1"/>
  <c r="A19" i="15" a="1"/>
  <c r="A19" i="15" s="1"/>
  <c r="A84" i="14" a="1"/>
  <c r="A84" i="14" s="1"/>
  <c r="A84" i="2" a="1"/>
  <c r="A84" i="2" s="1"/>
  <c r="A76" i="15" a="1"/>
  <c r="A76" i="15" s="1"/>
  <c r="A24" i="14" a="1"/>
  <c r="A24" i="14" s="1"/>
  <c r="A77" i="14" a="1"/>
  <c r="A77" i="14" s="1"/>
  <c r="A21" i="14" a="1"/>
  <c r="A21" i="14" s="1"/>
  <c r="A18" i="15" a="1"/>
  <c r="A18" i="15" s="1"/>
  <c r="A79" i="13" a="1"/>
  <c r="A79" i="13" s="1"/>
  <c r="A77" i="15" a="1"/>
  <c r="A77" i="15" s="1"/>
  <c r="A20" i="15" a="1"/>
  <c r="A20" i="15" s="1"/>
  <c r="A18" i="14" a="1"/>
  <c r="A18" i="14" s="1"/>
  <c r="A19" i="14" a="1"/>
  <c r="A19" i="14" s="1"/>
  <c r="A81" i="14" a="1"/>
  <c r="A81" i="14" s="1"/>
  <c r="A82" i="2" a="1"/>
  <c r="A82" i="2" s="1"/>
  <c r="A78" i="15" a="1"/>
  <c r="A78" i="15" s="1"/>
  <c r="A78" i="14" a="1"/>
  <c r="A78" i="14" s="1"/>
  <c r="A76" i="14" a="1"/>
  <c r="A76" i="14" s="1"/>
  <c r="A83" i="14" a="1"/>
  <c r="A83" i="14" s="1"/>
  <c r="A82" i="14" a="1"/>
  <c r="A82" i="14" s="1"/>
  <c r="A83" i="15" a="1"/>
  <c r="A83" i="15" s="1"/>
  <c r="A80" i="14" a="1"/>
  <c r="A80" i="14" s="1"/>
  <c r="A21" i="15" a="1"/>
  <c r="A21" i="15" s="1"/>
  <c r="A79" i="14" a="1"/>
  <c r="A79" i="14" s="1"/>
  <c r="A82" i="15" a="1"/>
  <c r="A82" i="15" s="1"/>
  <c r="A79" i="15" a="1"/>
  <c r="A79" i="15" s="1"/>
  <c r="A20" i="14" a="1"/>
  <c r="A20" i="14" s="1"/>
  <c r="A23" i="15" a="1"/>
  <c r="A23" i="15" s="1"/>
  <c r="A23" i="14" a="1"/>
  <c r="A23" i="14" s="1"/>
  <c r="A85" i="15" a="1"/>
  <c r="A85" i="15" s="1"/>
  <c r="A80" i="15" a="1"/>
  <c r="A80" i="15" s="1"/>
  <c r="A85" i="14" a="1"/>
  <c r="A85" i="14" s="1"/>
  <c r="A22" i="14" a="1"/>
  <c r="A22" i="14" s="1"/>
  <c r="A22" i="15" a="1"/>
  <c r="A22" i="15" s="1"/>
  <c r="A16" i="2" a="1"/>
  <c r="A16" i="2" s="1"/>
  <c r="A17" i="14" a="1"/>
  <c r="A17" i="14" s="1"/>
  <c r="A17" i="15" a="1"/>
  <c r="A17" i="15" s="1"/>
  <c r="A15" i="2" a="1"/>
  <c r="A15" i="2" s="1"/>
  <c r="A16" i="15" a="1"/>
  <c r="A16" i="15" s="1"/>
  <c r="A15" i="15" a="1"/>
  <c r="A15" i="15" s="1"/>
  <c r="A15" i="14" a="1"/>
  <c r="A15" i="14" s="1"/>
  <c r="A16" i="14" a="1"/>
  <c r="A16" i="14" s="1"/>
  <c r="A78" i="2" a="1"/>
  <c r="A78" i="2" s="1"/>
  <c r="A85" i="13" a="1"/>
  <c r="A85" i="13" s="1"/>
  <c r="A19" i="13" a="1"/>
  <c r="A19" i="13" s="1"/>
  <c r="A80" i="2" a="1"/>
  <c r="A80" i="2" s="1"/>
  <c r="A83" i="2" a="1"/>
  <c r="A83" i="2" s="1"/>
  <c r="A21" i="13" a="1"/>
  <c r="A21" i="13" s="1"/>
  <c r="A15" i="13" a="1"/>
  <c r="A15" i="13" s="1"/>
  <c r="A84" i="13" a="1"/>
  <c r="A84" i="13" s="1"/>
  <c r="A82" i="13" a="1"/>
  <c r="A82" i="13" s="1"/>
  <c r="A24" i="13" a="1"/>
  <c r="A24" i="13" s="1"/>
  <c r="A85" i="2" a="1"/>
  <c r="A85" i="2" s="1"/>
  <c r="A23" i="13" a="1"/>
  <c r="A23" i="13" s="1"/>
  <c r="A78" i="13" a="1"/>
  <c r="A78" i="13" s="1"/>
  <c r="A16" i="13" a="1"/>
  <c r="A16" i="13" s="1"/>
  <c r="A83" i="13" a="1"/>
  <c r="A83" i="13" s="1"/>
  <c r="A77" i="2" a="1"/>
  <c r="A77" i="2" s="1"/>
  <c r="A79" i="2" a="1"/>
  <c r="A79" i="2" s="1"/>
  <c r="A81" i="13" a="1"/>
  <c r="A81" i="13" s="1"/>
  <c r="A22" i="13" a="1"/>
  <c r="A22" i="13" s="1"/>
  <c r="A18" i="13" a="1"/>
  <c r="A18" i="13" s="1"/>
  <c r="A76" i="2" a="1"/>
  <c r="A76" i="2" s="1"/>
  <c r="A77" i="13" a="1"/>
  <c r="A77" i="13" s="1"/>
  <c r="A76" i="13" a="1"/>
  <c r="A76" i="13" s="1"/>
  <c r="A81" i="2" a="1"/>
  <c r="A81" i="2" s="1"/>
  <c r="A24" i="2" a="1"/>
  <c r="A24" i="2" s="1"/>
  <c r="A20" i="2" a="1"/>
  <c r="A20" i="2" s="1"/>
  <c r="A21" i="2" a="1"/>
  <c r="A21" i="2" s="1"/>
  <c r="A19" i="2" a="1"/>
  <c r="A19" i="2" s="1"/>
  <c r="A18" i="2" a="1"/>
  <c r="A18" i="2" s="1"/>
  <c r="A23" i="2" a="1"/>
  <c r="A23" i="2" s="1"/>
  <c r="A17" i="2" a="1"/>
  <c r="A17" i="2" s="1"/>
  <c r="A22" i="2" a="1"/>
  <c r="A22" i="2" s="1"/>
  <c r="P6" i="2"/>
  <c r="P8" i="2" s="1"/>
  <c r="Q8" i="2" s="1"/>
  <c r="R8" i="2" s="1"/>
  <c r="S8" i="2" s="1"/>
  <c r="T8" i="2" s="1"/>
  <c r="U8" i="2" s="1"/>
  <c r="V8" i="2" s="1"/>
  <c r="P9" i="2" s="1"/>
  <c r="Q9" i="2" s="1"/>
  <c r="R9" i="2" s="1"/>
  <c r="S9" i="2" s="1"/>
  <c r="T9" i="2" s="1"/>
  <c r="U9" i="2" s="1"/>
  <c r="V9" i="2" s="1"/>
  <c r="P10" i="2" s="1"/>
  <c r="Q10" i="2" s="1"/>
  <c r="R10" i="2" s="1"/>
  <c r="S10" i="2" s="1"/>
  <c r="T10" i="2" s="1"/>
  <c r="U10" i="2" s="1"/>
  <c r="V10" i="2" s="1"/>
  <c r="P11" i="2" s="1"/>
  <c r="Q11" i="2" s="1"/>
  <c r="R11" i="2" s="1"/>
  <c r="S11" i="2" s="1"/>
  <c r="T11" i="2" s="1"/>
  <c r="U11" i="2" s="1"/>
  <c r="V11" i="2" s="1"/>
  <c r="P12" i="2" s="1"/>
  <c r="Q12" i="2" s="1"/>
  <c r="R12" i="2" s="1"/>
  <c r="S12" i="2" s="1"/>
  <c r="T12" i="2" s="1"/>
  <c r="U12" i="2" s="1"/>
  <c r="V12" i="2" s="1"/>
  <c r="P13" i="2" s="1"/>
  <c r="Q13" i="2" s="1"/>
  <c r="R13" i="2" s="1"/>
  <c r="S13" i="2" s="1"/>
  <c r="T13" i="2" s="1"/>
  <c r="U13" i="2" s="1"/>
  <c r="V13" i="2" s="1"/>
  <c r="F41" i="3"/>
  <c r="F13" i="3"/>
  <c r="F42" i="3"/>
  <c r="F16" i="3"/>
  <c r="F46" i="3"/>
  <c r="A6" i="2"/>
  <c r="E10" i="2"/>
  <c r="F14" i="3"/>
  <c r="F47" i="3"/>
  <c r="F43" i="3"/>
  <c r="F44" i="3"/>
  <c r="F15" i="3" s="1"/>
  <c r="F39" i="3"/>
  <c r="D8" i="2"/>
  <c r="A71" i="18" l="1" a="1"/>
  <c r="A71" i="18" s="1"/>
  <c r="A72" i="18" a="1"/>
  <c r="A72" i="18" s="1"/>
  <c r="A73" i="18" a="1"/>
  <c r="A73" i="18" s="1"/>
  <c r="A74" i="18" a="1"/>
  <c r="A74" i="18" s="1"/>
  <c r="A12" i="18" a="1"/>
  <c r="A12" i="18" s="1"/>
  <c r="A11" i="18" a="1"/>
  <c r="A11" i="18" s="1"/>
  <c r="A10" i="18" a="1"/>
  <c r="A10" i="18" s="1"/>
  <c r="A13" i="18" a="1"/>
  <c r="A13" i="18" s="1"/>
  <c r="A71" i="17" a="1"/>
  <c r="A71" i="17" s="1"/>
  <c r="A72" i="17" a="1"/>
  <c r="A72" i="17" s="1"/>
  <c r="A73" i="17" a="1"/>
  <c r="A73" i="17" s="1"/>
  <c r="A74" i="17" a="1"/>
  <c r="A74" i="17" s="1"/>
  <c r="A13" i="17" a="1"/>
  <c r="A13" i="17" s="1"/>
  <c r="A11" i="17" a="1"/>
  <c r="A11" i="17" s="1"/>
  <c r="A12" i="17" a="1"/>
  <c r="A12" i="17" s="1"/>
  <c r="A10" i="17" a="1"/>
  <c r="A10" i="17" s="1"/>
  <c r="A71" i="16" a="1"/>
  <c r="A71" i="16" s="1"/>
  <c r="A74" i="16" a="1"/>
  <c r="A74" i="16" s="1"/>
  <c r="A73" i="16" a="1"/>
  <c r="A73" i="16" s="1"/>
  <c r="A72" i="16" a="1"/>
  <c r="A72" i="16" s="1"/>
  <c r="A13" i="16" a="1"/>
  <c r="A13" i="16" s="1"/>
  <c r="A12" i="16" a="1"/>
  <c r="A12" i="16" s="1"/>
  <c r="A11" i="16" a="1"/>
  <c r="A11" i="16" s="1"/>
  <c r="A10" i="16" a="1"/>
  <c r="A10" i="16" s="1"/>
  <c r="A71" i="14" a="1"/>
  <c r="A71" i="14" s="1"/>
  <c r="A74" i="14" a="1"/>
  <c r="A74" i="14" s="1"/>
  <c r="A73" i="14" a="1"/>
  <c r="A73" i="14" s="1"/>
  <c r="A72" i="14" a="1"/>
  <c r="A72" i="14" s="1"/>
  <c r="A72" i="15" a="1"/>
  <c r="A72" i="15" s="1"/>
  <c r="A71" i="15" a="1"/>
  <c r="A71" i="15" s="1"/>
  <c r="A74" i="15" a="1"/>
  <c r="A74" i="15" s="1"/>
  <c r="A73" i="15" a="1"/>
  <c r="A73" i="15" s="1"/>
  <c r="A10" i="2" a="1"/>
  <c r="A10" i="2" s="1"/>
  <c r="A12" i="15" a="1"/>
  <c r="A12" i="15" s="1"/>
  <c r="A10" i="15" a="1"/>
  <c r="A10" i="15" s="1"/>
  <c r="A11" i="15" a="1"/>
  <c r="A11" i="15" s="1"/>
  <c r="A13" i="15" a="1"/>
  <c r="A13" i="15" s="1"/>
  <c r="A12" i="14" a="1"/>
  <c r="A12" i="14" s="1"/>
  <c r="A11" i="14" a="1"/>
  <c r="A11" i="14" s="1"/>
  <c r="A10" i="14" a="1"/>
  <c r="A10" i="14" s="1"/>
  <c r="A13" i="14" a="1"/>
  <c r="A13" i="14" s="1"/>
  <c r="A73" i="13" a="1"/>
  <c r="A73" i="13" s="1"/>
  <c r="A74" i="13" a="1"/>
  <c r="A74" i="13" s="1"/>
  <c r="A72" i="13" a="1"/>
  <c r="A72" i="13" s="1"/>
  <c r="A71" i="13" a="1"/>
  <c r="A71" i="13" s="1"/>
  <c r="A10" i="13" a="1"/>
  <c r="A10" i="13" s="1"/>
  <c r="A11" i="13" a="1"/>
  <c r="A11" i="13" s="1"/>
  <c r="A12" i="13" a="1"/>
  <c r="A12" i="13" s="1"/>
  <c r="A13" i="13" a="1"/>
  <c r="A13" i="13" s="1"/>
  <c r="A71" i="2" a="1"/>
  <c r="A71" i="2" s="1"/>
  <c r="A72" i="2" a="1"/>
  <c r="A72" i="2" s="1"/>
  <c r="A74" i="2" a="1"/>
  <c r="A74" i="2" s="1"/>
  <c r="A73" i="2" a="1"/>
  <c r="A73" i="2" s="1"/>
  <c r="A13" i="2" a="1"/>
  <c r="A13" i="2" s="1"/>
  <c r="A11" i="2" a="1"/>
  <c r="A11" i="2" s="1"/>
  <c r="A12" i="2" a="1"/>
  <c r="A1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E11" authorId="0" shapeId="0" xr:uid="{00000000-0006-0000-0800-000001000000}">
      <text>
        <r>
          <rPr>
            <b/>
            <sz val="8"/>
            <color indexed="81"/>
            <rFont val="Tahoma"/>
            <family val="2"/>
          </rPr>
          <t>Sunday = 1</t>
        </r>
        <r>
          <rPr>
            <sz val="8"/>
            <color indexed="81"/>
            <rFont val="Tahoma"/>
            <family val="2"/>
          </rPr>
          <t xml:space="preserve">
</t>
        </r>
      </text>
    </comment>
    <comment ref="F23" authorId="0" shapeId="0" xr:uid="{00000000-0006-0000-0800-000002000000}">
      <text>
        <r>
          <rPr>
            <sz val="8"/>
            <color indexed="81"/>
            <rFont val="Tahoma"/>
            <family val="2"/>
          </rPr>
          <t>Custom formula © 2009 Vertex42 LLC
Dates compared with table from timeanddate.com for 1900-2099.
http://www.timeanddate.com/calendar/seasons.html</t>
        </r>
      </text>
    </comment>
    <comment ref="F24" authorId="0" shapeId="0" xr:uid="{00000000-0006-0000-0800-000003000000}">
      <text>
        <r>
          <rPr>
            <sz val="8"/>
            <color indexed="81"/>
            <rFont val="Tahoma"/>
            <family val="2"/>
          </rPr>
          <t>Custom formula © 2009 Vertex42 LLC
Dates compared with table from timeanddate.com for 1900-2099.
http://www.timeanddate.com/calendar/seasons.html</t>
        </r>
      </text>
    </comment>
    <comment ref="F25" authorId="0" shapeId="0" xr:uid="{00000000-0006-0000-0800-000004000000}">
      <text>
        <r>
          <rPr>
            <sz val="8"/>
            <color indexed="81"/>
            <rFont val="Tahoma"/>
            <family val="2"/>
          </rPr>
          <t>Custom formula © 2009 Vertex42 LLC
Dates compared with table from timeanddate.com for 1900-2099.
http://www.timeanddate.com/calendar/seasons.html</t>
        </r>
      </text>
    </comment>
    <comment ref="F26" authorId="0" shapeId="0" xr:uid="{00000000-0006-0000-0800-000005000000}">
      <text>
        <r>
          <rPr>
            <sz val="8"/>
            <color indexed="81"/>
            <rFont val="Tahoma"/>
            <family val="2"/>
          </rPr>
          <t>Custom formula © 2009 Vertex42 LLC
Dates compared with table from timeanddate.com for 1900-2099.
http://www.timeanddate.com/calendar/seasons.html</t>
        </r>
      </text>
    </comment>
    <comment ref="F30" authorId="1" shapeId="0" xr:uid="{00000000-0006-0000-0800-000006000000}">
      <text>
        <r>
          <rPr>
            <sz val="8"/>
            <color indexed="81"/>
            <rFont val="Tahoma"/>
            <family val="2"/>
          </rPr>
          <t>Jewish New Year begins the evening before this date</t>
        </r>
      </text>
    </comment>
    <comment ref="A48" authorId="1" shapeId="0" xr:uid="{00000000-0006-0000-0800-000007000000}">
      <text>
        <r>
          <rPr>
            <b/>
            <sz val="8"/>
            <color indexed="81"/>
            <rFont val="Tahoma"/>
            <family val="2"/>
          </rPr>
          <t>Vertex42:</t>
        </r>
        <r>
          <rPr>
            <sz val="8"/>
            <color indexed="81"/>
            <rFont val="Tahoma"/>
            <family val="2"/>
          </rPr>
          <t xml:space="preserve">
Early May Bank Holiday
First Monday in May</t>
        </r>
      </text>
    </comment>
    <comment ref="A49" authorId="1" shapeId="0" xr:uid="{00000000-0006-0000-0800-000008000000}">
      <text>
        <r>
          <rPr>
            <b/>
            <sz val="8"/>
            <color indexed="81"/>
            <rFont val="Tahoma"/>
            <family val="2"/>
          </rPr>
          <t>Vertex42:</t>
        </r>
        <r>
          <rPr>
            <sz val="8"/>
            <color indexed="81"/>
            <rFont val="Tahoma"/>
            <family val="2"/>
          </rPr>
          <t xml:space="preserve">
First Monday in August</t>
        </r>
      </text>
    </comment>
    <comment ref="A50" authorId="1" shapeId="0" xr:uid="{00000000-0006-0000-0800-000009000000}">
      <text>
        <r>
          <rPr>
            <b/>
            <sz val="8"/>
            <color indexed="81"/>
            <rFont val="Tahoma"/>
            <family val="2"/>
          </rPr>
          <t>Vertex42:</t>
        </r>
        <r>
          <rPr>
            <sz val="8"/>
            <color indexed="81"/>
            <rFont val="Tahoma"/>
            <family val="2"/>
          </rPr>
          <t xml:space="preserve">
Last Monday in August</t>
        </r>
      </text>
    </comment>
  </commentList>
</comments>
</file>

<file path=xl/sharedStrings.xml><?xml version="1.0" encoding="utf-8"?>
<sst xmlns="http://schemas.openxmlformats.org/spreadsheetml/2006/main" count="1006" uniqueCount="139">
  <si>
    <t>Week</t>
  </si>
  <si>
    <t>Date:</t>
  </si>
  <si>
    <t>Holiday/Event</t>
  </si>
  <si>
    <t>Month</t>
  </si>
  <si>
    <t>Day</t>
  </si>
  <si>
    <t>WeekDay</t>
  </si>
  <si>
    <t>Date</t>
  </si>
  <si>
    <t>Notes</t>
  </si>
  <si>
    <t>Taxes Due</t>
  </si>
  <si>
    <t>2nd Sunday in March (starting in 2007), 1st Sunday in April (prior to 2007)</t>
  </si>
  <si>
    <t>1st Sunday of November (starting in 2007), Last Sunday in October (prior to 2007)</t>
  </si>
  <si>
    <t>Thanksgiving</t>
  </si>
  <si>
    <t>4th Thursday of November</t>
  </si>
  <si>
    <t>ML King Day</t>
  </si>
  <si>
    <t>3rd Monday of January</t>
  </si>
  <si>
    <t>Mother's Day</t>
  </si>
  <si>
    <t>2nd Sunday of May</t>
  </si>
  <si>
    <t>Father's Day</t>
  </si>
  <si>
    <t>3rd Sunday of June</t>
  </si>
  <si>
    <t>Parents' Day</t>
  </si>
  <si>
    <t>4th Sunday in July</t>
  </si>
  <si>
    <t>Labor Day</t>
  </si>
  <si>
    <t>1st Monday of September</t>
  </si>
  <si>
    <t>President's Day</t>
  </si>
  <si>
    <t>3rd Monday of February</t>
  </si>
  <si>
    <t>Columbus Day</t>
  </si>
  <si>
    <t>2nd Monday of October</t>
  </si>
  <si>
    <t>Memorial Day</t>
  </si>
  <si>
    <t>Last Monday of May</t>
  </si>
  <si>
    <t>Halloween</t>
  </si>
  <si>
    <t>Christmas Day</t>
  </si>
  <si>
    <t>Christmas Eve</t>
  </si>
  <si>
    <t>New Year's Eve</t>
  </si>
  <si>
    <t>New Year's Day</t>
  </si>
  <si>
    <t>St. Patrick's Day</t>
  </si>
  <si>
    <t>April Fool's Day</t>
  </si>
  <si>
    <t>Flag Day</t>
  </si>
  <si>
    <t>Independence Day</t>
  </si>
  <si>
    <t>Veterans Day</t>
  </si>
  <si>
    <t>Groundhog Day</t>
  </si>
  <si>
    <t>Lincoln's B-Day</t>
  </si>
  <si>
    <t>Valentines Day</t>
  </si>
  <si>
    <t>Earth Day</t>
  </si>
  <si>
    <t>United Nations Day</t>
  </si>
  <si>
    <t>Current Month</t>
  </si>
  <si>
    <t>Current Year</t>
  </si>
  <si>
    <t>Holidays and Special Events</t>
  </si>
  <si>
    <t>Description</t>
  </si>
  <si>
    <t>Birthdays: Ted &amp; Mary</t>
  </si>
  <si>
    <t>ABC</t>
  </si>
  <si>
    <t>þ</t>
  </si>
  <si>
    <t>Prioritized Task List</t>
  </si>
  <si>
    <t>Expenses</t>
  </si>
  <si>
    <t>$Amt</t>
  </si>
  <si>
    <t>Time</t>
  </si>
  <si>
    <t>Appointments</t>
  </si>
  <si>
    <t>:30</t>
  </si>
  <si>
    <t>:15</t>
  </si>
  <si>
    <t>:45</t>
  </si>
  <si>
    <t>:00</t>
  </si>
  <si>
    <t>Printable Daily Planner</t>
  </si>
  <si>
    <t>Mom&amp;Dad's Anniversary</t>
  </si>
  <si>
    <t>Grandparents Day</t>
  </si>
  <si>
    <t>1st Sunday after Labor Day</t>
  </si>
  <si>
    <t>Admin Assist Day</t>
  </si>
  <si>
    <r>
      <t xml:space="preserve">Wednesday of last </t>
    </r>
    <r>
      <rPr>
        <i/>
        <sz val="8"/>
        <rFont val="Arial"/>
        <family val="2"/>
      </rPr>
      <t>full</t>
    </r>
    <r>
      <rPr>
        <sz val="8"/>
        <rFont val="Arial"/>
        <family val="2"/>
      </rPr>
      <t xml:space="preserve"> week in April</t>
    </r>
  </si>
  <si>
    <t>Daily Planner Template</t>
  </si>
  <si>
    <t>Daylight Saving</t>
  </si>
  <si>
    <t>Start Day:</t>
  </si>
  <si>
    <t>1:Sun, 2:Mon</t>
  </si>
  <si>
    <t>Other Holidays</t>
  </si>
  <si>
    <t>&lt;&lt;  When adding more events, remember to copy the formula in the Date column</t>
  </si>
  <si>
    <t>&lt;&lt; You may want to combine similar events on a single row</t>
  </si>
  <si>
    <r>
      <t>Holidays</t>
    </r>
    <r>
      <rPr>
        <sz val="11"/>
        <rFont val="Arial"/>
        <family val="2"/>
        <scheme val="major"/>
      </rPr>
      <t xml:space="preserve"> occuring on a </t>
    </r>
    <r>
      <rPr>
        <b/>
        <sz val="11"/>
        <rFont val="Arial"/>
        <family val="2"/>
        <scheme val="major"/>
      </rPr>
      <t>Specific Day of the Year</t>
    </r>
  </si>
  <si>
    <r>
      <t>Holidays</t>
    </r>
    <r>
      <rPr>
        <sz val="11"/>
        <rFont val="Arial"/>
        <family val="2"/>
        <scheme val="major"/>
      </rPr>
      <t xml:space="preserve"> occuring on a </t>
    </r>
    <r>
      <rPr>
        <b/>
        <sz val="11"/>
        <rFont val="Arial"/>
        <family val="2"/>
        <scheme val="major"/>
      </rPr>
      <t>Specific Day of the Week</t>
    </r>
  </si>
  <si>
    <t>Patriot Day</t>
  </si>
  <si>
    <t>Kwanzaa begins</t>
  </si>
  <si>
    <t>Aviation Day</t>
  </si>
  <si>
    <t>Easter</t>
  </si>
  <si>
    <t>Good Friday</t>
  </si>
  <si>
    <t>The Friday before Easter Sunday</t>
  </si>
  <si>
    <t>http://www.smart.net/~mmontes/ec-cal.html</t>
  </si>
  <si>
    <t>For 1900-2099</t>
  </si>
  <si>
    <t>Reminders</t>
  </si>
  <si>
    <t>This worksheet uses formulas to calculate the dates for various holidays and observances. The dates listed in this worksheet will appear in rows 10, 11, and 12 of the planner. If you want to enter dates for holidays without using formulas, just enter the description in column A and the date in column F.</t>
  </si>
  <si>
    <t>Use this worksheet to list birthdays, anniversaries, and other annual events. You can enter a date manually instead of using the formula in the Date column.</t>
  </si>
  <si>
    <t>Events to list as Reminders</t>
  </si>
  <si>
    <t>Formula to copy:</t>
  </si>
  <si>
    <r>
      <rPr>
        <b/>
        <sz val="9"/>
        <color theme="4" tint="-0.249977111117893"/>
        <rFont val="Arial"/>
        <family val="2"/>
      </rPr>
      <t>TIP:</t>
    </r>
    <r>
      <rPr>
        <sz val="9"/>
        <color theme="4" tint="-0.249977111117893"/>
        <rFont val="Arial"/>
        <family val="2"/>
      </rPr>
      <t xml:space="preserve"> Printing two days at a time allows you to use the Duplex mode on your printer to print on the front and back of a piece of paper. Not all printers have that functionality, though.</t>
    </r>
  </si>
  <si>
    <t>By Vertex42.com</t>
  </si>
  <si>
    <t>Do not submit copies or modifications of this template to any website or online template gallery.</t>
  </si>
  <si>
    <t>Please review the following license agreement to learn how you may or may not use this template. Thank you.</t>
  </si>
  <si>
    <r>
      <rPr>
        <b/>
        <sz val="9"/>
        <color theme="4" tint="-0.249977111117893"/>
        <rFont val="Arial"/>
        <family val="2"/>
      </rPr>
      <t>Note:</t>
    </r>
    <r>
      <rPr>
        <sz val="9"/>
        <color theme="4" tint="-0.249977111117893"/>
        <rFont val="Arial"/>
        <family val="2"/>
      </rPr>
      <t xml:space="preserve"> This template was designed for </t>
    </r>
    <r>
      <rPr>
        <b/>
        <sz val="9"/>
        <color theme="4" tint="-0.249977111117893"/>
        <rFont val="Arial"/>
        <family val="2"/>
      </rPr>
      <t>printing</t>
    </r>
    <r>
      <rPr>
        <sz val="9"/>
        <color theme="4" tint="-0.249977111117893"/>
        <rFont val="Arial"/>
        <family val="2"/>
      </rPr>
      <t xml:space="preserve"> daily planner pages, </t>
    </r>
    <r>
      <rPr>
        <b/>
        <sz val="9"/>
        <color theme="4" tint="-0.249977111117893"/>
        <rFont val="Arial"/>
        <family val="2"/>
      </rPr>
      <t>2 days at a time</t>
    </r>
    <r>
      <rPr>
        <sz val="9"/>
        <color theme="4" tint="-0.249977111117893"/>
        <rFont val="Arial"/>
        <family val="2"/>
      </rPr>
      <t>. If you enter info on this worksheet, it will not change when you change the date.</t>
    </r>
  </si>
  <si>
    <t>https://www.vertex42.com/calendars/daily-planner.html</t>
  </si>
  <si>
    <t>https://www.vertex42.com/licensing/EULA_privateuse.html</t>
  </si>
  <si>
    <t>This spreadsheet, including all worksheets and associated content is a copyrighted work under the United States and other copyright laws.</t>
  </si>
  <si>
    <t>People to Contact</t>
  </si>
  <si>
    <t>May Day (UK)</t>
  </si>
  <si>
    <t>Summer Bank Holiday (UK)</t>
  </si>
  <si>
    <t>Late Summer Bank Holiday (UK)</t>
  </si>
  <si>
    <t>Includes the effect of Emancipation Day</t>
  </si>
  <si>
    <t>Easter Monday (UK)</t>
  </si>
  <si>
    <t>relative to Easter</t>
  </si>
  <si>
    <t>Pentecost</t>
  </si>
  <si>
    <t>The Monday after Easter Sunday</t>
  </si>
  <si>
    <t>Ash Wednesday</t>
  </si>
  <si>
    <t>Mardi Gras</t>
  </si>
  <si>
    <t>47 days before Easter</t>
  </si>
  <si>
    <t>46 days before Easter</t>
  </si>
  <si>
    <t>7 weeks after Easter</t>
  </si>
  <si>
    <t>Chinese New Year</t>
  </si>
  <si>
    <t>Ramadan begins</t>
  </si>
  <si>
    <t>Rosh Hashanah</t>
  </si>
  <si>
    <t>Yom Kippur</t>
  </si>
  <si>
    <t>Passover</t>
  </si>
  <si>
    <t>relative to Rosh Hashanah</t>
  </si>
  <si>
    <t>Ramadan ends</t>
  </si>
  <si>
    <t>relative to Ramadan begins</t>
  </si>
  <si>
    <t>Hanukkah begins</t>
  </si>
  <si>
    <t>Victoria Day (Canada)</t>
  </si>
  <si>
    <t>Monday on or before May 24</t>
  </si>
  <si>
    <t>Star Wars Day</t>
  </si>
  <si>
    <t>Cinco de Mayo</t>
  </si>
  <si>
    <t>Pi Day</t>
  </si>
  <si>
    <t>Constitution Day</t>
  </si>
  <si>
    <t>Boss's Day</t>
  </si>
  <si>
    <t>Pearl Harbor</t>
  </si>
  <si>
    <t>Boxing Day (UK)</t>
  </si>
  <si>
    <t>© 2013-2021 Vertex42 LLC</t>
  </si>
  <si>
    <t>License Agreement</t>
  </si>
  <si>
    <t>Do not delete this worksheet</t>
  </si>
  <si>
    <t>Vernal equinox (GMT)</t>
  </si>
  <si>
    <t>June Solstice (GMT)</t>
  </si>
  <si>
    <t>Autumnal equinox (GMT)</t>
  </si>
  <si>
    <t>Dec. Solstice (GMT)</t>
  </si>
  <si>
    <t>For 2020-2030</t>
  </si>
  <si>
    <t>Advent Sunday</t>
  </si>
  <si>
    <t>4th Sunday before Christmas</t>
  </si>
  <si>
    <t>Juneteenth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</si>
</sst>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
    <numFmt numFmtId="165" formatCode="[$-409]dddd\,\ mmmm\ dd\,\ yyyy"/>
    <numFmt numFmtId="166" formatCode="mmmm\ yyyy"/>
    <numFmt numFmtId="167" formatCode="m/d/yy"/>
    <numFmt numFmtId="168" formatCode="mmmm\,\ yyyy"/>
  </numFmts>
  <fonts count="57" x14ac:knownFonts="1">
    <font>
      <sz val="10"/>
      <name val="Arial"/>
      <family val="2"/>
    </font>
    <font>
      <sz val="10"/>
      <name val="Verdana"/>
      <family val="2"/>
    </font>
    <font>
      <sz val="8"/>
      <name val="Verdana"/>
      <family val="2"/>
    </font>
    <font>
      <sz val="8"/>
      <color indexed="81"/>
      <name val="Tahoma"/>
      <family val="2"/>
    </font>
    <font>
      <b/>
      <sz val="8"/>
      <color indexed="81"/>
      <name val="Tahoma"/>
      <family val="2"/>
    </font>
    <font>
      <sz val="10"/>
      <name val="Tahoma"/>
      <family val="2"/>
    </font>
    <font>
      <i/>
      <sz val="8"/>
      <name val="Arial"/>
      <family val="2"/>
    </font>
    <font>
      <b/>
      <i/>
      <sz val="9"/>
      <color indexed="9"/>
      <name val="Verdana"/>
      <family val="2"/>
    </font>
    <font>
      <i/>
      <sz val="10"/>
      <color indexed="9"/>
      <name val="Verdana"/>
      <family val="2"/>
    </font>
    <font>
      <i/>
      <sz val="8"/>
      <color indexed="9"/>
      <name val="Verdana"/>
      <family val="2"/>
    </font>
    <font>
      <b/>
      <i/>
      <sz val="10"/>
      <color indexed="9"/>
      <name val="Verdana"/>
      <family val="2"/>
    </font>
    <font>
      <u/>
      <sz val="8"/>
      <color indexed="12"/>
      <name val="Arial"/>
      <family val="2"/>
    </font>
    <font>
      <b/>
      <sz val="16"/>
      <name val="Tahoma"/>
      <family val="2"/>
    </font>
    <font>
      <sz val="10"/>
      <name val="Wingdings"/>
      <charset val="2"/>
    </font>
    <font>
      <sz val="8"/>
      <name val="Arial"/>
      <family val="2"/>
    </font>
    <font>
      <i/>
      <sz val="10"/>
      <name val="Arial"/>
      <family val="2"/>
    </font>
    <font>
      <sz val="10"/>
      <color indexed="9"/>
      <name val="Arial"/>
      <family val="2"/>
    </font>
    <font>
      <b/>
      <sz val="14"/>
      <color indexed="9"/>
      <name val="Arial"/>
      <family val="2"/>
    </font>
    <font>
      <sz val="10"/>
      <name val="Arial"/>
      <family val="2"/>
      <scheme val="minor"/>
    </font>
    <font>
      <sz val="8"/>
      <name val="Arial"/>
      <family val="2"/>
      <scheme val="minor"/>
    </font>
    <font>
      <sz val="10"/>
      <name val="Arial"/>
      <family val="1"/>
      <scheme val="major"/>
    </font>
    <font>
      <b/>
      <sz val="10"/>
      <name val="Arial"/>
      <family val="1"/>
      <scheme val="major"/>
    </font>
    <font>
      <b/>
      <u/>
      <sz val="8"/>
      <color indexed="12"/>
      <name val="Tahoma"/>
      <family val="2"/>
    </font>
    <font>
      <b/>
      <sz val="16"/>
      <color indexed="9"/>
      <name val="Arial"/>
      <family val="2"/>
    </font>
    <font>
      <sz val="10"/>
      <color indexed="10"/>
      <name val="Arial"/>
      <family val="2"/>
      <scheme val="minor"/>
    </font>
    <font>
      <sz val="12"/>
      <name val="Arial"/>
      <family val="1"/>
      <scheme val="major"/>
    </font>
    <font>
      <sz val="8"/>
      <name val="Arial"/>
      <family val="1"/>
      <scheme val="major"/>
    </font>
    <font>
      <b/>
      <sz val="11"/>
      <name val="Arial"/>
      <family val="1"/>
      <scheme val="major"/>
    </font>
    <font>
      <sz val="40"/>
      <color theme="4"/>
      <name val="Arial"/>
      <family val="1"/>
      <scheme val="major"/>
    </font>
    <font>
      <b/>
      <sz val="16"/>
      <color theme="4"/>
      <name val="Arial"/>
      <family val="1"/>
      <scheme val="major"/>
    </font>
    <font>
      <sz val="16"/>
      <color theme="4" tint="-0.249977111117893"/>
      <name val="Arial"/>
      <family val="1"/>
      <scheme val="major"/>
    </font>
    <font>
      <sz val="8"/>
      <color theme="0"/>
      <name val="Verdana"/>
      <family val="2"/>
    </font>
    <font>
      <sz val="10"/>
      <name val="Arial"/>
      <family val="2"/>
      <scheme val="major"/>
    </font>
    <font>
      <sz val="8"/>
      <color theme="1" tint="0.499984740745262"/>
      <name val="Arial"/>
      <family val="2"/>
      <scheme val="minor"/>
    </font>
    <font>
      <sz val="9"/>
      <name val="Arial"/>
      <family val="1"/>
      <scheme val="major"/>
    </font>
    <font>
      <sz val="10"/>
      <color theme="0"/>
      <name val="Verdana"/>
      <family val="2"/>
    </font>
    <font>
      <b/>
      <sz val="16"/>
      <color theme="0"/>
      <name val="Arial"/>
      <family val="2"/>
      <scheme val="major"/>
    </font>
    <font>
      <sz val="8"/>
      <name val="Arial"/>
      <family val="2"/>
      <scheme val="major"/>
    </font>
    <font>
      <b/>
      <sz val="11"/>
      <name val="Arial"/>
      <family val="2"/>
      <scheme val="major"/>
    </font>
    <font>
      <sz val="11"/>
      <name val="Arial"/>
      <family val="2"/>
      <scheme val="major"/>
    </font>
    <font>
      <b/>
      <sz val="10"/>
      <color indexed="9"/>
      <name val="Arial"/>
      <family val="2"/>
      <scheme val="major"/>
    </font>
    <font>
      <sz val="9"/>
      <name val="Arial"/>
      <family val="2"/>
    </font>
    <font>
      <sz val="9"/>
      <color theme="1" tint="0.249977111117893"/>
      <name val="Arial"/>
      <family val="2"/>
    </font>
    <font>
      <u/>
      <sz val="8"/>
      <color indexed="12"/>
      <name val="Arial"/>
      <family val="2"/>
      <scheme val="major"/>
    </font>
    <font>
      <sz val="9"/>
      <color theme="4" tint="-0.249977111117893"/>
      <name val="Arial"/>
      <family val="2"/>
    </font>
    <font>
      <b/>
      <sz val="9"/>
      <color theme="4" tint="-0.249977111117893"/>
      <name val="Arial"/>
      <family val="2"/>
    </font>
    <font>
      <sz val="8"/>
      <color theme="1" tint="0.249977111117893"/>
      <name val="Arial"/>
      <family val="2"/>
      <scheme val="minor"/>
    </font>
    <font>
      <sz val="10"/>
      <name val="Arial"/>
      <family val="2"/>
    </font>
    <font>
      <sz val="12"/>
      <name val="Arial"/>
      <family val="2"/>
    </font>
    <font>
      <sz val="11"/>
      <name val="Arial"/>
      <family val="2"/>
    </font>
    <font>
      <b/>
      <sz val="12"/>
      <name val="Arial"/>
      <family val="2"/>
    </font>
    <font>
      <u/>
      <sz val="12"/>
      <color indexed="12"/>
      <name val="Arial"/>
      <family val="2"/>
    </font>
    <font>
      <u/>
      <sz val="10"/>
      <color indexed="12"/>
      <name val="Arial"/>
      <family val="2"/>
    </font>
    <font>
      <i/>
      <sz val="10"/>
      <color rgb="FFFF0000"/>
      <name val="Arial"/>
      <family val="2"/>
    </font>
    <font>
      <b/>
      <sz val="18"/>
      <color theme="0"/>
      <name val="Arial"/>
      <family val="2"/>
    </font>
    <font>
      <sz val="18"/>
      <color theme="0"/>
      <name val="Arial"/>
      <family val="2"/>
    </font>
    <font>
      <sz val="12"/>
      <color theme="1"/>
      <name val="Arial"/>
      <family val="2"/>
    </font>
  </fonts>
  <fills count="8">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rgb="FF3464AB"/>
        <bgColor indexed="64"/>
      </patternFill>
    </fill>
  </fills>
  <borders count="24">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hair">
        <color indexed="55"/>
      </bottom>
      <diagonal/>
    </border>
    <border>
      <left style="thin">
        <color indexed="55"/>
      </left>
      <right style="thin">
        <color indexed="55"/>
      </right>
      <top/>
      <bottom style="hair">
        <color indexed="55"/>
      </bottom>
      <diagonal/>
    </border>
    <border>
      <left style="thin">
        <color indexed="55"/>
      </left>
      <right/>
      <top style="hair">
        <color indexed="55"/>
      </top>
      <bottom style="hair">
        <color indexed="55"/>
      </bottom>
      <diagonal/>
    </border>
    <border>
      <left/>
      <right/>
      <top style="hair">
        <color indexed="55"/>
      </top>
      <bottom style="hair">
        <color indexed="55"/>
      </bottom>
      <diagonal/>
    </border>
    <border>
      <left style="thin">
        <color indexed="55"/>
      </left>
      <right/>
      <top/>
      <bottom style="hair">
        <color indexed="55"/>
      </bottom>
      <diagonal/>
    </border>
    <border>
      <left/>
      <right style="thin">
        <color indexed="55"/>
      </right>
      <top/>
      <bottom style="hair">
        <color indexed="55"/>
      </bottom>
      <diagonal/>
    </border>
    <border>
      <left/>
      <right style="thin">
        <color indexed="55"/>
      </right>
      <top style="hair">
        <color indexed="55"/>
      </top>
      <bottom style="hair">
        <color indexed="55"/>
      </bottom>
      <diagonal/>
    </border>
    <border>
      <left/>
      <right style="thin">
        <color indexed="55"/>
      </right>
      <top style="thin">
        <color indexed="23"/>
      </top>
      <bottom style="hair">
        <color indexed="55"/>
      </bottom>
      <diagonal/>
    </border>
    <border>
      <left/>
      <right/>
      <top style="thin">
        <color indexed="23"/>
      </top>
      <bottom style="hair">
        <color indexed="55"/>
      </bottom>
      <diagonal/>
    </border>
    <border>
      <left/>
      <right style="thin">
        <color indexed="55"/>
      </right>
      <top/>
      <bottom style="thin">
        <color indexed="23"/>
      </bottom>
      <diagonal/>
    </border>
    <border>
      <left/>
      <right/>
      <top/>
      <bottom style="thin">
        <color indexed="23"/>
      </bottom>
      <diagonal/>
    </border>
    <border>
      <left/>
      <right style="thin">
        <color indexed="55"/>
      </right>
      <top style="hair">
        <color indexed="55"/>
      </top>
      <bottom/>
      <diagonal/>
    </border>
    <border>
      <left/>
      <right/>
      <top style="hair">
        <color indexed="55"/>
      </top>
      <bottom/>
      <diagonal/>
    </border>
    <border>
      <left/>
      <right style="thin">
        <color indexed="55"/>
      </right>
      <top style="hair">
        <color indexed="55"/>
      </top>
      <bottom style="thin">
        <color indexed="23"/>
      </bottom>
      <diagonal/>
    </border>
    <border>
      <left/>
      <right/>
      <top style="hair">
        <color indexed="55"/>
      </top>
      <bottom style="thin">
        <color indexed="23"/>
      </bottom>
      <diagonal/>
    </border>
    <border>
      <left/>
      <right/>
      <top style="thin">
        <color indexed="23"/>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1" tint="0.499984740745262"/>
      </bottom>
      <diagonal/>
    </border>
    <border>
      <left/>
      <right/>
      <top/>
      <bottom style="thin">
        <color rgb="FF3464AB"/>
      </bottom>
      <diagonal/>
    </border>
  </borders>
  <cellStyleXfs count="2">
    <xf numFmtId="0" fontId="0" fillId="0" borderId="0"/>
    <xf numFmtId="0" fontId="52" fillId="0" borderId="0" applyNumberFormat="0" applyFill="0" applyBorder="0" applyAlignment="0" applyProtection="0">
      <alignment vertical="top"/>
      <protection locked="0"/>
    </xf>
  </cellStyleXfs>
  <cellXfs count="124">
    <xf numFmtId="0" fontId="0" fillId="0" borderId="0" xfId="0"/>
    <xf numFmtId="0" fontId="0" fillId="0" borderId="0" xfId="0" applyAlignment="1">
      <alignment horizontal="center"/>
    </xf>
    <xf numFmtId="0" fontId="0" fillId="0" borderId="0" xfId="0" applyBorder="1" applyAlignment="1">
      <alignment horizontal="center"/>
    </xf>
    <xf numFmtId="0" fontId="1" fillId="0" borderId="0" xfId="0" applyFont="1" applyAlignment="1">
      <alignment horizontal="right"/>
    </xf>
    <xf numFmtId="0" fontId="5" fillId="0" borderId="0" xfId="0" applyFont="1"/>
    <xf numFmtId="0" fontId="0" fillId="0" borderId="0" xfId="0" applyBorder="1"/>
    <xf numFmtId="165" fontId="12" fillId="0" borderId="0" xfId="0" applyNumberFormat="1" applyFont="1" applyBorder="1" applyAlignment="1">
      <alignment horizontal="left" vertical="center"/>
    </xf>
    <xf numFmtId="0" fontId="0" fillId="0" borderId="0" xfId="0" applyAlignment="1">
      <alignment horizontal="right"/>
    </xf>
    <xf numFmtId="0" fontId="0" fillId="0" borderId="0" xfId="0" applyAlignment="1">
      <alignment vertical="center"/>
    </xf>
    <xf numFmtId="0" fontId="14" fillId="0" borderId="0" xfId="0" applyFont="1" applyBorder="1" applyAlignment="1">
      <alignment horizontal="left"/>
    </xf>
    <xf numFmtId="0" fontId="18" fillId="0" borderId="0" xfId="0" applyFont="1"/>
    <xf numFmtId="0" fontId="17" fillId="4" borderId="0" xfId="0" applyFont="1" applyFill="1" applyAlignment="1">
      <alignment vertical="center"/>
    </xf>
    <xf numFmtId="0" fontId="16" fillId="4" borderId="0" xfId="0" applyFont="1" applyFill="1"/>
    <xf numFmtId="0" fontId="0" fillId="4" borderId="0" xfId="0" applyFont="1" applyFill="1"/>
    <xf numFmtId="0" fontId="0" fillId="2" borderId="0" xfId="0" applyFont="1" applyFill="1"/>
    <xf numFmtId="0" fontId="0" fillId="2" borderId="0" xfId="0" applyFont="1" applyFill="1" applyAlignment="1">
      <alignment horizontal="right"/>
    </xf>
    <xf numFmtId="14" fontId="0" fillId="3" borderId="3" xfId="0" applyNumberFormat="1" applyFont="1" applyFill="1" applyBorder="1" applyAlignment="1">
      <alignment horizontal="center"/>
    </xf>
    <xf numFmtId="0" fontId="23" fillId="4" borderId="0" xfId="0" applyFont="1" applyFill="1" applyAlignment="1">
      <alignment vertical="center"/>
    </xf>
    <xf numFmtId="0" fontId="18" fillId="0" borderId="4" xfId="0" applyFont="1" applyBorder="1"/>
    <xf numFmtId="0" fontId="18" fillId="0" borderId="14" xfId="0" applyFont="1" applyBorder="1"/>
    <xf numFmtId="0" fontId="18" fillId="0" borderId="7" xfId="0" applyFont="1" applyBorder="1"/>
    <xf numFmtId="0" fontId="18" fillId="0" borderId="16" xfId="0" applyFont="1" applyBorder="1"/>
    <xf numFmtId="0" fontId="18" fillId="0" borderId="12" xfId="0" applyFont="1" applyBorder="1"/>
    <xf numFmtId="0" fontId="18" fillId="0" borderId="18" xfId="0" applyFont="1" applyBorder="1"/>
    <xf numFmtId="0" fontId="18" fillId="0" borderId="4" xfId="0" applyFont="1" applyBorder="1" applyAlignment="1">
      <alignment horizontal="center"/>
    </xf>
    <xf numFmtId="0" fontId="18" fillId="0" borderId="5" xfId="0" applyFont="1" applyBorder="1" applyAlignment="1">
      <alignment horizontal="center"/>
    </xf>
    <xf numFmtId="0" fontId="19" fillId="0" borderId="8" xfId="0" applyFont="1" applyBorder="1" applyAlignment="1">
      <alignment horizontal="center"/>
    </xf>
    <xf numFmtId="0" fontId="19" fillId="0" borderId="4" xfId="0" applyFont="1" applyBorder="1" applyAlignment="1">
      <alignment horizontal="center"/>
    </xf>
    <xf numFmtId="0" fontId="19" fillId="0" borderId="6" xfId="0" applyFont="1" applyBorder="1" applyAlignment="1">
      <alignment horizontal="center"/>
    </xf>
    <xf numFmtId="0" fontId="19" fillId="0" borderId="7" xfId="0" applyFont="1" applyBorder="1" applyAlignment="1">
      <alignment horizontal="center"/>
    </xf>
    <xf numFmtId="0" fontId="20" fillId="0" borderId="0" xfId="0" applyFont="1" applyAlignment="1">
      <alignment vertical="center"/>
    </xf>
    <xf numFmtId="18" fontId="26" fillId="0" borderId="9" xfId="0" applyNumberFormat="1" applyFont="1" applyFill="1" applyBorder="1" applyAlignment="1">
      <alignment vertical="top"/>
    </xf>
    <xf numFmtId="18" fontId="26" fillId="0" borderId="13" xfId="0" applyNumberFormat="1" applyFont="1" applyFill="1" applyBorder="1" applyAlignment="1">
      <alignment vertical="top"/>
    </xf>
    <xf numFmtId="18" fontId="26" fillId="0" borderId="10" xfId="0" applyNumberFormat="1" applyFont="1" applyFill="1" applyBorder="1" applyAlignment="1">
      <alignment vertical="top"/>
    </xf>
    <xf numFmtId="18" fontId="26" fillId="0" borderId="15" xfId="0" applyNumberFormat="1" applyFont="1" applyFill="1" applyBorder="1" applyAlignment="1">
      <alignment vertical="top"/>
    </xf>
    <xf numFmtId="18" fontId="26" fillId="0" borderId="11" xfId="0" applyNumberFormat="1" applyFont="1" applyFill="1" applyBorder="1" applyAlignment="1">
      <alignment vertical="top"/>
    </xf>
    <xf numFmtId="18" fontId="26" fillId="0" borderId="17" xfId="0" applyNumberFormat="1" applyFont="1" applyFill="1" applyBorder="1" applyAlignment="1">
      <alignment vertical="top"/>
    </xf>
    <xf numFmtId="0" fontId="21" fillId="2" borderId="1" xfId="0" applyFont="1" applyFill="1" applyBorder="1" applyAlignment="1">
      <alignment vertical="center"/>
    </xf>
    <xf numFmtId="0" fontId="13" fillId="2" borderId="1" xfId="0" applyFont="1" applyFill="1" applyBorder="1" applyAlignment="1">
      <alignment horizontal="left"/>
    </xf>
    <xf numFmtId="0" fontId="26" fillId="2" borderId="1" xfId="0" applyFont="1" applyFill="1" applyBorder="1" applyAlignment="1">
      <alignment horizontal="center"/>
    </xf>
    <xf numFmtId="0" fontId="0" fillId="5" borderId="0" xfId="0" applyFill="1"/>
    <xf numFmtId="0" fontId="6" fillId="2" borderId="0" xfId="0" applyFont="1" applyFill="1" applyAlignment="1">
      <alignment vertical="center"/>
    </xf>
    <xf numFmtId="0" fontId="0" fillId="2" borderId="0" xfId="0" applyFill="1"/>
    <xf numFmtId="14" fontId="2" fillId="5" borderId="0" xfId="0" applyNumberFormat="1" applyFont="1" applyFill="1"/>
    <xf numFmtId="0" fontId="32" fillId="2" borderId="0" xfId="0" applyFont="1" applyFill="1"/>
    <xf numFmtId="0" fontId="32" fillId="2" borderId="0" xfId="0" applyFont="1" applyFill="1" applyAlignment="1">
      <alignment horizontal="center"/>
    </xf>
    <xf numFmtId="167" fontId="37" fillId="2" borderId="0" xfId="0" applyNumberFormat="1" applyFont="1" applyFill="1"/>
    <xf numFmtId="0" fontId="38" fillId="2" borderId="0" xfId="0" applyFont="1" applyFill="1" applyAlignment="1">
      <alignment horizontal="left" indent="1"/>
    </xf>
    <xf numFmtId="0" fontId="7" fillId="4" borderId="0" xfId="0" applyFont="1" applyFill="1" applyAlignment="1">
      <alignment horizontal="center" vertical="center"/>
    </xf>
    <xf numFmtId="0" fontId="8" fillId="4" borderId="0" xfId="0" applyFont="1" applyFill="1" applyAlignment="1">
      <alignment horizontal="center" vertical="center"/>
    </xf>
    <xf numFmtId="0" fontId="9" fillId="4" borderId="0" xfId="0" applyFont="1" applyFill="1" applyAlignment="1">
      <alignment horizontal="center" vertical="center"/>
    </xf>
    <xf numFmtId="167" fontId="10" fillId="4" borderId="0" xfId="0" applyNumberFormat="1" applyFont="1" applyFill="1" applyAlignment="1">
      <alignment horizontal="center" vertical="center"/>
    </xf>
    <xf numFmtId="167" fontId="8" fillId="4" borderId="0" xfId="0" applyNumberFormat="1" applyFont="1" applyFill="1" applyAlignment="1">
      <alignment horizontal="center" vertical="center"/>
    </xf>
    <xf numFmtId="0" fontId="36" fillId="6" borderId="0" xfId="0" applyFont="1" applyFill="1" applyAlignment="1">
      <alignment vertical="center"/>
    </xf>
    <xf numFmtId="0" fontId="35" fillId="6" borderId="0" xfId="0" applyFont="1" applyFill="1"/>
    <xf numFmtId="0" fontId="31" fillId="6" borderId="0" xfId="0" applyFont="1" applyFill="1"/>
    <xf numFmtId="0" fontId="40" fillId="4" borderId="22" xfId="0" applyFont="1" applyFill="1" applyBorder="1" applyAlignment="1">
      <alignment horizontal="center" vertical="center"/>
    </xf>
    <xf numFmtId="0" fontId="18" fillId="0" borderId="0" xfId="0" applyFont="1" applyAlignment="1">
      <alignment horizontal="center"/>
    </xf>
    <xf numFmtId="14" fontId="18" fillId="5" borderId="0" xfId="0" applyNumberFormat="1" applyFont="1" applyFill="1"/>
    <xf numFmtId="0" fontId="42" fillId="0" borderId="0" xfId="0" applyFont="1" applyAlignment="1">
      <alignment vertical="center"/>
    </xf>
    <xf numFmtId="0" fontId="41" fillId="0" borderId="0" xfId="0" applyFont="1" applyAlignment="1">
      <alignment horizontal="left" indent="1"/>
    </xf>
    <xf numFmtId="0" fontId="11" fillId="0" borderId="0" xfId="1" applyFont="1" applyAlignment="1" applyProtection="1">
      <alignment horizontal="left" indent="1"/>
    </xf>
    <xf numFmtId="0" fontId="14" fillId="0" borderId="0" xfId="0" applyFont="1" applyAlignment="1">
      <alignment horizontal="left" indent="1"/>
    </xf>
    <xf numFmtId="0" fontId="1" fillId="5" borderId="0" xfId="0" applyFont="1" applyFill="1" applyAlignment="1">
      <alignment horizontal="right"/>
    </xf>
    <xf numFmtId="0" fontId="36" fillId="6" borderId="0" xfId="0" applyFont="1" applyFill="1" applyAlignment="1">
      <alignment horizontal="left" vertical="center" indent="1"/>
    </xf>
    <xf numFmtId="0" fontId="43" fillId="0" borderId="0" xfId="1" applyFont="1" applyAlignment="1" applyProtection="1">
      <alignment horizontal="left" indent="1"/>
    </xf>
    <xf numFmtId="0" fontId="5" fillId="0" borderId="0" xfId="0" applyFont="1" applyBorder="1" applyAlignment="1">
      <alignment vertical="center"/>
    </xf>
    <xf numFmtId="0" fontId="33" fillId="0" borderId="0" xfId="0" applyFont="1" applyFill="1" applyBorder="1" applyAlignment="1">
      <alignment horizontal="center" vertical="center"/>
    </xf>
    <xf numFmtId="164" fontId="19" fillId="0" borderId="0" xfId="0" applyNumberFormat="1" applyFont="1" applyFill="1" applyBorder="1" applyAlignment="1">
      <alignment horizontal="center" vertical="center" shrinkToFit="1"/>
    </xf>
    <xf numFmtId="0" fontId="5" fillId="0" borderId="0" xfId="0" applyFont="1" applyAlignment="1">
      <alignment vertical="center"/>
    </xf>
    <xf numFmtId="0" fontId="46" fillId="0" borderId="0" xfId="0" applyFont="1" applyAlignment="1">
      <alignment horizontal="right" vertical="center"/>
    </xf>
    <xf numFmtId="0" fontId="47" fillId="0" borderId="0" xfId="0" applyFont="1"/>
    <xf numFmtId="167" fontId="2" fillId="5" borderId="0" xfId="0" applyNumberFormat="1" applyFont="1" applyFill="1"/>
    <xf numFmtId="0" fontId="24" fillId="0" borderId="0" xfId="0" applyFont="1" applyFill="1" applyAlignment="1"/>
    <xf numFmtId="0" fontId="18" fillId="0" borderId="7" xfId="0" applyFont="1" applyFill="1" applyBorder="1" applyAlignment="1"/>
    <xf numFmtId="0" fontId="18" fillId="0" borderId="7" xfId="0" applyFont="1" applyFill="1" applyBorder="1" applyAlignment="1">
      <alignment horizontal="left" indent="1"/>
    </xf>
    <xf numFmtId="0" fontId="24" fillId="0" borderId="0" xfId="0" applyFont="1" applyFill="1" applyAlignment="1">
      <alignment horizontal="left" indent="1"/>
    </xf>
    <xf numFmtId="0" fontId="53" fillId="0" borderId="0" xfId="0" applyFont="1"/>
    <xf numFmtId="0" fontId="47" fillId="0" borderId="0" xfId="0" applyFont="1" applyAlignment="1">
      <alignment horizontal="center"/>
    </xf>
    <xf numFmtId="14" fontId="41" fillId="5" borderId="0" xfId="0" applyNumberFormat="1" applyFont="1" applyFill="1" applyAlignment="1">
      <alignment horizontal="right"/>
    </xf>
    <xf numFmtId="0" fontId="15" fillId="0" borderId="0" xfId="0" applyFont="1" applyAlignment="1"/>
    <xf numFmtId="167" fontId="41" fillId="5" borderId="0" xfId="0" applyNumberFormat="1" applyFont="1" applyFill="1" applyAlignment="1">
      <alignment horizontal="right"/>
    </xf>
    <xf numFmtId="0" fontId="0" fillId="0" borderId="0" xfId="0" applyFont="1"/>
    <xf numFmtId="0" fontId="54" fillId="7" borderId="23" xfId="0" applyFont="1" applyFill="1" applyBorder="1" applyAlignment="1">
      <alignment horizontal="left" vertical="center" indent="1"/>
    </xf>
    <xf numFmtId="0" fontId="54" fillId="7" borderId="23" xfId="0" applyFont="1" applyFill="1" applyBorder="1" applyAlignment="1">
      <alignment horizontal="left" vertical="center"/>
    </xf>
    <xf numFmtId="0" fontId="55" fillId="7" borderId="23" xfId="0" applyFont="1" applyFill="1" applyBorder="1" applyAlignment="1">
      <alignment vertical="center"/>
    </xf>
    <xf numFmtId="0" fontId="0" fillId="0" borderId="0" xfId="0"/>
    <xf numFmtId="0" fontId="47" fillId="3" borderId="0" xfId="0" applyFont="1" applyFill="1"/>
    <xf numFmtId="0" fontId="48" fillId="3" borderId="0" xfId="0" applyFont="1" applyFill="1" applyAlignment="1">
      <alignment horizontal="left" wrapText="1" indent="1"/>
    </xf>
    <xf numFmtId="0" fontId="49" fillId="3" borderId="0" xfId="0" applyFont="1" applyFill="1"/>
    <xf numFmtId="0" fontId="48" fillId="3" borderId="0" xfId="0" applyFont="1" applyFill="1"/>
    <xf numFmtId="0" fontId="52" fillId="3" borderId="0" xfId="1" applyFill="1" applyAlignment="1" applyProtection="1">
      <alignment horizontal="left" wrapText="1"/>
    </xf>
    <xf numFmtId="0" fontId="48" fillId="3" borderId="0" xfId="0" applyFont="1" applyFill="1" applyAlignment="1">
      <alignment horizontal="left" wrapText="1"/>
    </xf>
    <xf numFmtId="0" fontId="50" fillId="3" borderId="0" xfId="0" applyFont="1" applyFill="1" applyAlignment="1">
      <alignment horizontal="left" wrapText="1"/>
    </xf>
    <xf numFmtId="0" fontId="51" fillId="3" borderId="0" xfId="0" applyFont="1" applyFill="1" applyAlignment="1">
      <alignment horizontal="left" wrapText="1"/>
    </xf>
    <xf numFmtId="0" fontId="48" fillId="3" borderId="0" xfId="0" applyFont="1" applyFill="1" applyAlignment="1">
      <alignment horizontal="left"/>
    </xf>
    <xf numFmtId="0" fontId="56" fillId="3" borderId="0" xfId="0" applyFont="1" applyFill="1" applyAlignment="1">
      <alignment horizontal="left" wrapText="1"/>
    </xf>
    <xf numFmtId="0" fontId="47" fillId="0" borderId="0" xfId="0" applyFont="1"/>
    <xf numFmtId="0" fontId="18" fillId="0" borderId="7" xfId="0" applyFont="1" applyBorder="1" applyAlignment="1">
      <alignment horizontal="center"/>
    </xf>
    <xf numFmtId="0" fontId="18" fillId="0" borderId="10" xfId="0" applyFont="1" applyBorder="1" applyAlignment="1">
      <alignment horizontal="center"/>
    </xf>
    <xf numFmtId="0" fontId="19" fillId="0" borderId="6" xfId="0" applyFont="1" applyBorder="1" applyAlignment="1">
      <alignment horizontal="left"/>
    </xf>
    <xf numFmtId="0" fontId="19" fillId="0" borderId="7" xfId="0" applyFont="1" applyBorder="1" applyAlignment="1">
      <alignment horizontal="left"/>
    </xf>
    <xf numFmtId="0" fontId="25" fillId="0" borderId="19" xfId="0" applyNumberFormat="1" applyFont="1" applyFill="1" applyBorder="1" applyAlignment="1">
      <alignment horizontal="right" vertical="top"/>
    </xf>
    <xf numFmtId="0" fontId="25" fillId="0" borderId="14" xfId="0" applyNumberFormat="1" applyFont="1" applyFill="1" applyBorder="1" applyAlignment="1">
      <alignment horizontal="right" vertical="top"/>
    </xf>
    <xf numFmtId="0" fontId="20" fillId="2" borderId="1" xfId="0" applyFont="1" applyFill="1" applyBorder="1" applyAlignment="1">
      <alignment horizontal="center"/>
    </xf>
    <xf numFmtId="0" fontId="21" fillId="2" borderId="1" xfId="0" applyFont="1" applyFill="1" applyBorder="1" applyAlignment="1">
      <alignment horizontal="center"/>
    </xf>
    <xf numFmtId="0" fontId="27" fillId="0" borderId="0" xfId="0" applyNumberFormat="1" applyFont="1" applyFill="1" applyBorder="1" applyAlignment="1">
      <alignment horizontal="right" vertical="top"/>
    </xf>
    <xf numFmtId="0" fontId="27" fillId="0" borderId="14" xfId="0" applyNumberFormat="1" applyFont="1" applyFill="1" applyBorder="1" applyAlignment="1">
      <alignment horizontal="right" vertical="top"/>
    </xf>
    <xf numFmtId="0" fontId="25" fillId="0" borderId="0" xfId="0" applyNumberFormat="1" applyFont="1" applyFill="1" applyBorder="1" applyAlignment="1">
      <alignment horizontal="right" vertical="top"/>
    </xf>
    <xf numFmtId="0" fontId="21" fillId="2" borderId="1" xfId="0" applyFont="1" applyFill="1" applyBorder="1" applyAlignment="1">
      <alignment horizontal="center" vertical="center"/>
    </xf>
    <xf numFmtId="0" fontId="14" fillId="0" borderId="2" xfId="0" applyFont="1" applyBorder="1" applyAlignment="1">
      <alignment horizontal="right"/>
    </xf>
    <xf numFmtId="0" fontId="28" fillId="0" borderId="0" xfId="0" applyFont="1" applyBorder="1" applyAlignment="1">
      <alignment horizontal="left" vertical="top"/>
    </xf>
    <xf numFmtId="0" fontId="28" fillId="0" borderId="1" xfId="0" applyFont="1" applyBorder="1" applyAlignment="1">
      <alignment horizontal="left" vertical="top"/>
    </xf>
    <xf numFmtId="168" fontId="30" fillId="0" borderId="0" xfId="0" applyNumberFormat="1" applyFont="1" applyBorder="1" applyAlignment="1">
      <alignment horizontal="left"/>
    </xf>
    <xf numFmtId="166" fontId="34" fillId="0" borderId="0" xfId="0" applyNumberFormat="1" applyFont="1" applyFill="1" applyBorder="1" applyAlignment="1">
      <alignment horizontal="center" vertical="center"/>
    </xf>
    <xf numFmtId="165" fontId="29" fillId="0" borderId="0" xfId="0" applyNumberFormat="1" applyFont="1" applyBorder="1" applyAlignment="1">
      <alignment horizontal="left" vertical="center"/>
    </xf>
    <xf numFmtId="165" fontId="29" fillId="0" borderId="1" xfId="0" applyNumberFormat="1" applyFont="1" applyBorder="1" applyAlignment="1">
      <alignment horizontal="left" vertical="center"/>
    </xf>
    <xf numFmtId="0" fontId="44" fillId="0" borderId="0" xfId="0" applyFont="1" applyAlignment="1">
      <alignment horizontal="left" vertical="center" wrapText="1"/>
    </xf>
    <xf numFmtId="0" fontId="0" fillId="0" borderId="20" xfId="0" applyFont="1" applyFill="1" applyBorder="1" applyAlignment="1">
      <alignment horizontal="center"/>
    </xf>
    <xf numFmtId="0" fontId="0" fillId="0" borderId="21" xfId="0" applyFont="1" applyFill="1" applyBorder="1" applyAlignment="1">
      <alignment horizontal="center"/>
    </xf>
    <xf numFmtId="0" fontId="14" fillId="2" borderId="0" xfId="0" applyFont="1" applyFill="1" applyAlignment="1">
      <alignment horizontal="right"/>
    </xf>
    <xf numFmtId="0" fontId="22" fillId="2" borderId="0" xfId="1" applyFont="1" applyFill="1" applyAlignment="1" applyProtection="1">
      <alignment horizontal="left"/>
    </xf>
    <xf numFmtId="0" fontId="44" fillId="0" borderId="0" xfId="0" applyFont="1" applyAlignment="1">
      <alignment horizontal="left" vertical="top" wrapText="1"/>
    </xf>
    <xf numFmtId="0" fontId="41" fillId="5" borderId="0" xfId="0" applyFont="1" applyFill="1" applyAlignment="1">
      <alignment horizontal="left" vertical="top" wrapText="1" indent="1"/>
    </xf>
  </cellXfs>
  <cellStyles count="2">
    <cellStyle name="Hyperlink" xfId="1" builtinId="8" customBuiltin="1"/>
    <cellStyle name="Normal" xfId="0" builtinId="0"/>
  </cellStyles>
  <dxfs count="42">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
      <font>
        <b/>
        <i val="0"/>
      </font>
      <fill>
        <patternFill>
          <bgColor theme="0" tint="-0.14996795556505021"/>
        </patternFill>
      </fill>
    </dxf>
    <dxf>
      <font>
        <b/>
        <i val="0"/>
      </font>
      <fill>
        <patternFill>
          <bgColor theme="0" tint="-0.14996795556505021"/>
        </patternFill>
      </fill>
    </dxf>
    <dxf>
      <font>
        <condense val="0"/>
        <extend val="0"/>
        <color indexed="9"/>
      </font>
      <fill>
        <patternFill>
          <bgColor theme="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2" name="Picture 1">
          <a:extLst>
            <a:ext uri="{FF2B5EF4-FFF2-40B4-BE49-F238E27FC236}">
              <a16:creationId xmlns:a16="http://schemas.microsoft.com/office/drawing/2014/main" id="{561A2315-0BD4-46C2-9599-436B809FE0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2" name="Picture 1">
          <a:extLst>
            <a:ext uri="{FF2B5EF4-FFF2-40B4-BE49-F238E27FC236}">
              <a16:creationId xmlns:a16="http://schemas.microsoft.com/office/drawing/2014/main" id="{DF652516-380F-4F7F-A3A9-C41D35CA08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2" name="Picture 1">
          <a:extLst>
            <a:ext uri="{FF2B5EF4-FFF2-40B4-BE49-F238E27FC236}">
              <a16:creationId xmlns:a16="http://schemas.microsoft.com/office/drawing/2014/main" id="{8AFD273E-514F-4BA7-8E13-1C6D19A1CA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2" name="Picture 1">
          <a:extLst>
            <a:ext uri="{FF2B5EF4-FFF2-40B4-BE49-F238E27FC236}">
              <a16:creationId xmlns:a16="http://schemas.microsoft.com/office/drawing/2014/main" id="{FD441FA1-CDBE-46DE-A90A-57C940AF9C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2" name="Picture 1">
          <a:extLst>
            <a:ext uri="{FF2B5EF4-FFF2-40B4-BE49-F238E27FC236}">
              <a16:creationId xmlns:a16="http://schemas.microsoft.com/office/drawing/2014/main" id="{B3F4636A-DBEB-4077-B53E-AF71EE40FA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17</xdr:col>
      <xdr:colOff>66675</xdr:colOff>
      <xdr:row>0</xdr:row>
      <xdr:rowOff>0</xdr:rowOff>
    </xdr:from>
    <xdr:to>
      <xdr:col>22</xdr:col>
      <xdr:colOff>0</xdr:colOff>
      <xdr:row>0</xdr:row>
      <xdr:rowOff>292894</xdr:rowOff>
    </xdr:to>
    <xdr:pic>
      <xdr:nvPicPr>
        <xdr:cNvPr id="2" name="Picture 1">
          <a:extLst>
            <a:ext uri="{FF2B5EF4-FFF2-40B4-BE49-F238E27FC236}">
              <a16:creationId xmlns:a16="http://schemas.microsoft.com/office/drawing/2014/main" id="{CB04D33A-EC40-4710-9037-2452B4BD4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2550" y="0"/>
          <a:ext cx="1171575" cy="2928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2</xdr:col>
      <xdr:colOff>55620</xdr:colOff>
      <xdr:row>0</xdr:row>
      <xdr:rowOff>0</xdr:rowOff>
    </xdr:from>
    <xdr:ext cx="1430280" cy="400106"/>
    <xdr:pic>
      <xdr:nvPicPr>
        <xdr:cNvPr id="2" name="Picture 1">
          <a:hlinkClick xmlns:r="http://schemas.openxmlformats.org/officeDocument/2006/relationships" r:id="rId1"/>
          <a:extLst>
            <a:ext uri="{FF2B5EF4-FFF2-40B4-BE49-F238E27FC236}">
              <a16:creationId xmlns:a16="http://schemas.microsoft.com/office/drawing/2014/main" id="{C8617E13-70B5-4D3F-8D12-59C405BBF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018145" y="0"/>
          <a:ext cx="1430280" cy="400106"/>
        </a:xfrm>
        <a:prstGeom prst="rect">
          <a:avLst/>
        </a:prstGeom>
      </xdr:spPr>
    </xdr:pic>
    <xdr:clientData/>
  </xdr:oneCellAnchor>
</xdr:wsDr>
</file>

<file path=xl/theme/theme1.xml><?xml version="1.0" encoding="utf-8"?>
<a:theme xmlns:a="http://schemas.openxmlformats.org/drawingml/2006/main" name="Office Theme">
  <a:themeElements>
    <a:clrScheme name="DarkGray">
      <a:dk1>
        <a:sysClr val="windowText" lastClr="000000"/>
      </a:dk1>
      <a:lt1>
        <a:sysClr val="window" lastClr="FFFFFF"/>
      </a:lt1>
      <a:dk2>
        <a:srgbClr val="1F497D"/>
      </a:dk2>
      <a:lt2>
        <a:srgbClr val="EEECE1"/>
      </a:lt2>
      <a:accent1>
        <a:srgbClr val="4D4D4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licensing/EULA_privateuse.html" TargetMode="External"/><Relationship Id="rId5" Type="http://schemas.openxmlformats.org/officeDocument/2006/relationships/image" Target="../media/image2.png"/><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vertex42.com/calendars/daily-planner.html" TargetMode="External"/><Relationship Id="rId1" Type="http://schemas.openxmlformats.org/officeDocument/2006/relationships/hyperlink" Target="https://www.vertex42.com/calendars/"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smart.net/~mmontes/ec-cal.html" TargetMode="External"/><Relationship Id="rId2" Type="http://schemas.openxmlformats.org/officeDocument/2006/relationships/hyperlink" Target="http://webexhibits.org/daylightsaving/b.html" TargetMode="External"/><Relationship Id="rId1" Type="http://schemas.openxmlformats.org/officeDocument/2006/relationships/hyperlink" Target="http://webexhibits.org/daylightsaving/b.htm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124"/>
  <sheetViews>
    <sheetView showGridLines="0" tabSelected="1" workbookViewId="0">
      <selection activeCell="D4" sqref="D4"/>
    </sheetView>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v>44606</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14</v>
      </c>
      <c r="B6" s="111"/>
      <c r="C6" s="111"/>
      <c r="D6" s="113">
        <f>D4</f>
        <v>44606</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Monday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R13" si="1">IF(Q9="","",IF(MONTH(Q9+1)&lt;&gt;MONTH(Q9),"",Q9+1))</f>
        <v>44628</v>
      </c>
      <c r="S9" s="68">
        <f>IF(R9="","",IF(MONTH(R9+1)&lt;&gt;MONTH(R9),"",R9+1))</f>
        <v>44629</v>
      </c>
      <c r="T9" s="68">
        <f t="shared" ref="T9:T13" si="2">IF(S9="","",IF(MONTH(S9+1)&lt;&gt;MONTH(S9),"",S9+1))</f>
        <v>44630</v>
      </c>
      <c r="U9" s="68">
        <f t="shared" ref="U9:U13" si="3">IF(T9="","",IF(MONTH(T9+1)&lt;&gt;MONTH(T9),"",T9+1))</f>
        <v>44631</v>
      </c>
      <c r="V9" s="68">
        <f t="shared" ref="V9:V13" si="4">IF(U9="","",IF(MONTH(U9+1)&lt;&gt;MONTH(U9),"",U9+1))</f>
        <v>44632</v>
      </c>
      <c r="X9" s="122"/>
    </row>
    <row r="10" spans="1:24" ht="12.75" customHeight="1" x14ac:dyDescent="0.2">
      <c r="A10" s="76" t="str">
        <f t="array" ref="A10">IFERROR(INDEX(arr_holiday,SMALL(IF(arr_holidaydate=$D$6,ROW(arr_holidaydate)),ROW()-ROW($A$9))),"")</f>
        <v>Valentines Day</v>
      </c>
      <c r="B10" s="73"/>
      <c r="C10" s="73"/>
      <c r="D10" s="73"/>
      <c r="E10" s="110" t="str">
        <f>"W"&amp;TEXT(1+INT((D6-DATE(YEAR(D6+4-WEEKDAY(D6+6)),1,5)+
WEEKDAY(DATE(YEAR(D6+4-WEEKDAY(D6+6)),1,3)))/7),"00")&amp;"-"&amp;WEEKDAY(D6,2)</f>
        <v>W07-1</v>
      </c>
      <c r="F10" s="110"/>
      <c r="H10" s="68">
        <f t="shared" ref="H10:H13" si="5">IF(N9="","",IF(MONTH(N9+1)&lt;&gt;MONTH(N9),"",N9+1))</f>
        <v>44605</v>
      </c>
      <c r="I10" s="68">
        <f t="shared" ref="I10:N13" si="6">IF(H10="","",IF(MONTH(H10+1)&lt;&gt;MONTH(H10),"",H10+1))</f>
        <v>44606</v>
      </c>
      <c r="J10" s="68">
        <f t="shared" si="6"/>
        <v>44607</v>
      </c>
      <c r="K10" s="68">
        <f t="shared" si="6"/>
        <v>44608</v>
      </c>
      <c r="L10" s="68">
        <f t="shared" si="6"/>
        <v>44609</v>
      </c>
      <c r="M10" s="68">
        <f t="shared" si="6"/>
        <v>44610</v>
      </c>
      <c r="N10" s="68">
        <f t="shared" si="6"/>
        <v>44611</v>
      </c>
      <c r="O10" s="8"/>
      <c r="P10" s="68">
        <f t="shared" ref="P10:P13" si="7">IF(V9="","",IF(MONTH(V9+1)&lt;&gt;MONTH(V9),"",V9+1))</f>
        <v>44633</v>
      </c>
      <c r="Q10" s="68">
        <f t="shared" ref="Q10:Q13" si="8">IF(P10="","",IF(MONTH(P10+1)&lt;&gt;MONTH(P10),"",P10+1))</f>
        <v>44634</v>
      </c>
      <c r="R10" s="68">
        <f t="shared" si="1"/>
        <v>44635</v>
      </c>
      <c r="S10" s="68">
        <f t="shared" ref="S10:S13" si="9">IF(R10="","",IF(MONTH(R10+1)&lt;&gt;MONTH(R10),"",R10+1))</f>
        <v>44636</v>
      </c>
      <c r="T10" s="68">
        <f t="shared" si="2"/>
        <v>44637</v>
      </c>
      <c r="U10" s="68">
        <f t="shared" si="3"/>
        <v>44638</v>
      </c>
      <c r="V10" s="68">
        <f t="shared" si="4"/>
        <v>44639</v>
      </c>
      <c r="X10" s="122"/>
    </row>
    <row r="11" spans="1:24" x14ac:dyDescent="0.2">
      <c r="A11" s="76" t="str">
        <f t="array" ref="A11">IFERROR(INDEX(arr_holiday,SMALL(IF(arr_holidaydate=$D$6,ROW(arr_holidaydate)),ROW()-ROW($A$9))),"")</f>
        <v/>
      </c>
      <c r="B11" s="73"/>
      <c r="C11" s="73"/>
      <c r="D11" s="73"/>
      <c r="H11" s="68">
        <f t="shared" si="5"/>
        <v>44612</v>
      </c>
      <c r="I11" s="68">
        <f t="shared" si="6"/>
        <v>44613</v>
      </c>
      <c r="J11" s="68">
        <f t="shared" si="6"/>
        <v>44614</v>
      </c>
      <c r="K11" s="68">
        <f t="shared" si="6"/>
        <v>44615</v>
      </c>
      <c r="L11" s="68">
        <f t="shared" si="6"/>
        <v>44616</v>
      </c>
      <c r="M11" s="68">
        <f t="shared" si="6"/>
        <v>44617</v>
      </c>
      <c r="N11" s="68">
        <f t="shared" si="6"/>
        <v>44618</v>
      </c>
      <c r="O11" s="8"/>
      <c r="P11" s="68">
        <f t="shared" si="7"/>
        <v>44640</v>
      </c>
      <c r="Q11" s="68">
        <f t="shared" si="8"/>
        <v>44641</v>
      </c>
      <c r="R11" s="68">
        <f t="shared" si="1"/>
        <v>44642</v>
      </c>
      <c r="S11" s="68">
        <f t="shared" si="9"/>
        <v>44643</v>
      </c>
      <c r="T11" s="68">
        <f t="shared" si="2"/>
        <v>44644</v>
      </c>
      <c r="U11" s="68">
        <f t="shared" si="3"/>
        <v>44645</v>
      </c>
      <c r="V11" s="68">
        <f t="shared" si="4"/>
        <v>44646</v>
      </c>
      <c r="X11" s="122"/>
    </row>
    <row r="12" spans="1:24" x14ac:dyDescent="0.2">
      <c r="A12" s="76" t="str">
        <f t="array" ref="A12">IFERROR(INDEX(arr_holiday,SMALL(IF(arr_holidaydate=$D$6,ROW(arr_holidaydate)),ROW()-ROW($A$9))),"")</f>
        <v/>
      </c>
      <c r="B12" s="73"/>
      <c r="C12" s="73"/>
      <c r="D12" s="73"/>
      <c r="H12" s="68">
        <f t="shared" si="5"/>
        <v>44619</v>
      </c>
      <c r="I12" s="68">
        <f t="shared" si="6"/>
        <v>44620</v>
      </c>
      <c r="J12" s="68" t="str">
        <f t="shared" si="6"/>
        <v/>
      </c>
      <c r="K12" s="68" t="str">
        <f t="shared" si="6"/>
        <v/>
      </c>
      <c r="L12" s="68" t="str">
        <f t="shared" si="6"/>
        <v/>
      </c>
      <c r="M12" s="68" t="str">
        <f t="shared" si="6"/>
        <v/>
      </c>
      <c r="N12" s="68" t="str">
        <f t="shared" si="6"/>
        <v/>
      </c>
      <c r="O12" s="8"/>
      <c r="P12" s="68">
        <f t="shared" si="7"/>
        <v>44647</v>
      </c>
      <c r="Q12" s="68">
        <f t="shared" si="8"/>
        <v>44648</v>
      </c>
      <c r="R12" s="68">
        <f t="shared" si="1"/>
        <v>44649</v>
      </c>
      <c r="S12" s="68">
        <f t="shared" si="9"/>
        <v>44650</v>
      </c>
      <c r="T12" s="68">
        <f t="shared" si="2"/>
        <v>44651</v>
      </c>
      <c r="U12" s="68" t="str">
        <f t="shared" si="3"/>
        <v/>
      </c>
      <c r="V12" s="68" t="str">
        <f t="shared" si="4"/>
        <v/>
      </c>
      <c r="X12" s="122"/>
    </row>
    <row r="13" spans="1:24" x14ac:dyDescent="0.2">
      <c r="A13" s="76" t="str">
        <f t="array" ref="A13">IFERROR(INDEX(arr_holiday,SMALL(IF(arr_holidaydate=$D$6,ROW(arr_holidaydate)),ROW()-ROW($A$9))),"")</f>
        <v/>
      </c>
      <c r="H13" s="68" t="str">
        <f t="shared" si="5"/>
        <v/>
      </c>
      <c r="I13" s="68" t="str">
        <f t="shared" si="6"/>
        <v/>
      </c>
      <c r="J13" s="68" t="str">
        <f t="shared" si="6"/>
        <v/>
      </c>
      <c r="K13" s="68" t="str">
        <f t="shared" si="6"/>
        <v/>
      </c>
      <c r="L13" s="68" t="str">
        <f t="shared" si="6"/>
        <v/>
      </c>
      <c r="M13" s="68" t="str">
        <f t="shared" si="6"/>
        <v/>
      </c>
      <c r="N13" s="68" t="str">
        <f t="shared" si="6"/>
        <v/>
      </c>
      <c r="O13" s="8"/>
      <c r="P13" s="68" t="str">
        <f t="shared" si="7"/>
        <v/>
      </c>
      <c r="Q13" s="68" t="str">
        <f t="shared" si="8"/>
        <v/>
      </c>
      <c r="R13" s="68" t="str">
        <f t="shared" si="1"/>
        <v/>
      </c>
      <c r="S13" s="68" t="str">
        <f t="shared" si="9"/>
        <v/>
      </c>
      <c r="T13" s="68" t="str">
        <f t="shared" si="2"/>
        <v/>
      </c>
      <c r="U13" s="68" t="str">
        <f t="shared" si="3"/>
        <v/>
      </c>
      <c r="V13" s="68" t="str">
        <f t="shared" si="4"/>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Mom&amp;Dad's Anniversary</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Birthdays: Ted &amp; Mary</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15</v>
      </c>
      <c r="B67" s="111"/>
      <c r="C67" s="111"/>
      <c r="D67" s="113">
        <f>D4+1</f>
        <v>44607</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Tuesday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J74" si="10">IF(I70="","",IF(MONTH(I70+1)&lt;&gt;MONTH(I70),"",I70+1))</f>
        <v>44600</v>
      </c>
      <c r="K70" s="68">
        <f>IF(J70="","",IF(MONTH(J70+1)&lt;&gt;MONTH(J70),"",J70+1))</f>
        <v>44601</v>
      </c>
      <c r="L70" s="68">
        <f t="shared" ref="L70:L74" si="11">IF(K70="","",IF(MONTH(K70+1)&lt;&gt;MONTH(K70),"",K70+1))</f>
        <v>44602</v>
      </c>
      <c r="M70" s="68">
        <f t="shared" ref="M70:M74" si="12">IF(L70="","",IF(MONTH(L70+1)&lt;&gt;MONTH(L70),"",L70+1))</f>
        <v>44603</v>
      </c>
      <c r="N70" s="68">
        <f t="shared" ref="N70:N74" si="13">IF(M70="","",IF(MONTH(M70+1)&lt;&gt;MONTH(M70),"",M70+1))</f>
        <v>44604</v>
      </c>
      <c r="O70" s="8"/>
      <c r="P70" s="68">
        <f>IF(V69="","",IF(MONTH(V69+1)&lt;&gt;MONTH(V69),"",V69+1))</f>
        <v>44626</v>
      </c>
      <c r="Q70" s="68">
        <f>IF(P70="","",IF(MONTH(P70+1)&lt;&gt;MONTH(P70),"",P70+1))</f>
        <v>44627</v>
      </c>
      <c r="R70" s="68">
        <f t="shared" ref="R70:R74" si="14">IF(Q70="","",IF(MONTH(Q70+1)&lt;&gt;MONTH(Q70),"",Q70+1))</f>
        <v>44628</v>
      </c>
      <c r="S70" s="68">
        <f>IF(R70="","",IF(MONTH(R70+1)&lt;&gt;MONTH(R70),"",R70+1))</f>
        <v>44629</v>
      </c>
      <c r="T70" s="68">
        <f t="shared" ref="T70:T74" si="15">IF(S70="","",IF(MONTH(S70+1)&lt;&gt;MONTH(S70),"",S70+1))</f>
        <v>44630</v>
      </c>
      <c r="U70" s="68">
        <f t="shared" ref="U70:U74" si="16">IF(T70="","",IF(MONTH(T70+1)&lt;&gt;MONTH(T70),"",T70+1))</f>
        <v>44631</v>
      </c>
      <c r="V70" s="68">
        <f t="shared" ref="V70:V74" si="17">IF(U70="","",IF(MONTH(U70+1)&lt;&gt;MONTH(U70),"",U70+1))</f>
        <v>44632</v>
      </c>
    </row>
    <row r="71" spans="1:22" ht="12.75" customHeight="1" x14ac:dyDescent="0.2">
      <c r="A71" s="76" t="str">
        <f t="array" ref="A71">IFERROR(INDEX(arr_holiday,SMALL(IF(arr_holidaydate=$D$67,ROW(arr_holidaydate)),ROW()-ROW($A$70))),"")</f>
        <v/>
      </c>
      <c r="B71" s="73"/>
      <c r="C71" s="73"/>
      <c r="D71" s="73"/>
      <c r="E71" s="110" t="str">
        <f>"W"&amp;TEXT(1+INT((D67-DATE(YEAR(D67+4-WEEKDAY(D67+6)),1,5)+
WEEKDAY(DATE(YEAR(D67+4-WEEKDAY(D67+6)),1,3)))/7),"00")&amp;"-"&amp;WEEKDAY(D67,2)</f>
        <v>W07-2</v>
      </c>
      <c r="F71" s="110"/>
      <c r="H71" s="68">
        <f t="shared" ref="H71:H74" si="18">IF(N70="","",IF(MONTH(N70+1)&lt;&gt;MONTH(N70),"",N70+1))</f>
        <v>44605</v>
      </c>
      <c r="I71" s="68">
        <f t="shared" ref="I71:I74" si="19">IF(H71="","",IF(MONTH(H71+1)&lt;&gt;MONTH(H71),"",H71+1))</f>
        <v>44606</v>
      </c>
      <c r="J71" s="68">
        <f t="shared" si="10"/>
        <v>44607</v>
      </c>
      <c r="K71" s="68">
        <f t="shared" ref="K71:K74" si="20">IF(J71="","",IF(MONTH(J71+1)&lt;&gt;MONTH(J71),"",J71+1))</f>
        <v>44608</v>
      </c>
      <c r="L71" s="68">
        <f t="shared" si="11"/>
        <v>44609</v>
      </c>
      <c r="M71" s="68">
        <f t="shared" si="12"/>
        <v>44610</v>
      </c>
      <c r="N71" s="68">
        <f t="shared" si="13"/>
        <v>44611</v>
      </c>
      <c r="O71" s="8"/>
      <c r="P71" s="68">
        <f t="shared" ref="P71:P74" si="21">IF(V70="","",IF(MONTH(V70+1)&lt;&gt;MONTH(V70),"",V70+1))</f>
        <v>44633</v>
      </c>
      <c r="Q71" s="68">
        <f t="shared" ref="Q71:Q74" si="22">IF(P71="","",IF(MONTH(P71+1)&lt;&gt;MONTH(P71),"",P71+1))</f>
        <v>44634</v>
      </c>
      <c r="R71" s="68">
        <f t="shared" si="14"/>
        <v>44635</v>
      </c>
      <c r="S71" s="68">
        <f t="shared" ref="S71:S74" si="23">IF(R71="","",IF(MONTH(R71+1)&lt;&gt;MONTH(R71),"",R71+1))</f>
        <v>44636</v>
      </c>
      <c r="T71" s="68">
        <f t="shared" si="15"/>
        <v>44637</v>
      </c>
      <c r="U71" s="68">
        <f t="shared" si="16"/>
        <v>44638</v>
      </c>
      <c r="V71" s="68">
        <f t="shared" si="17"/>
        <v>44639</v>
      </c>
    </row>
    <row r="72" spans="1:22" x14ac:dyDescent="0.2">
      <c r="A72" s="76" t="str">
        <f t="array" ref="A72">IFERROR(INDEX(arr_holiday,SMALL(IF(arr_holidaydate=$D$67,ROW(arr_holidaydate)),ROW()-ROW($A$70))),"")</f>
        <v/>
      </c>
      <c r="B72" s="73"/>
      <c r="C72" s="73"/>
      <c r="D72" s="73"/>
      <c r="H72" s="68">
        <f t="shared" si="18"/>
        <v>44612</v>
      </c>
      <c r="I72" s="68">
        <f t="shared" si="19"/>
        <v>44613</v>
      </c>
      <c r="J72" s="68">
        <f t="shared" si="10"/>
        <v>44614</v>
      </c>
      <c r="K72" s="68">
        <f t="shared" si="20"/>
        <v>44615</v>
      </c>
      <c r="L72" s="68">
        <f t="shared" si="11"/>
        <v>44616</v>
      </c>
      <c r="M72" s="68">
        <f t="shared" si="12"/>
        <v>44617</v>
      </c>
      <c r="N72" s="68">
        <f t="shared" si="13"/>
        <v>44618</v>
      </c>
      <c r="O72" s="8"/>
      <c r="P72" s="68">
        <f t="shared" si="21"/>
        <v>44640</v>
      </c>
      <c r="Q72" s="68">
        <f t="shared" si="22"/>
        <v>44641</v>
      </c>
      <c r="R72" s="68">
        <f t="shared" si="14"/>
        <v>44642</v>
      </c>
      <c r="S72" s="68">
        <f t="shared" si="23"/>
        <v>44643</v>
      </c>
      <c r="T72" s="68">
        <f t="shared" si="15"/>
        <v>44644</v>
      </c>
      <c r="U72" s="68">
        <f t="shared" si="16"/>
        <v>44645</v>
      </c>
      <c r="V72" s="68">
        <f t="shared" si="17"/>
        <v>44646</v>
      </c>
    </row>
    <row r="73" spans="1:22" x14ac:dyDescent="0.2">
      <c r="A73" s="76" t="str">
        <f t="array" ref="A73">IFERROR(INDEX(arr_holiday,SMALL(IF(arr_holidaydate=$D$67,ROW(arr_holidaydate)),ROW()-ROW($A$70))),"")</f>
        <v/>
      </c>
      <c r="B73" s="73"/>
      <c r="C73" s="73"/>
      <c r="D73" s="73"/>
      <c r="H73" s="68">
        <f t="shared" si="18"/>
        <v>44619</v>
      </c>
      <c r="I73" s="68">
        <f t="shared" si="19"/>
        <v>44620</v>
      </c>
      <c r="J73" s="68" t="str">
        <f t="shared" si="10"/>
        <v/>
      </c>
      <c r="K73" s="68" t="str">
        <f t="shared" si="20"/>
        <v/>
      </c>
      <c r="L73" s="68" t="str">
        <f t="shared" si="11"/>
        <v/>
      </c>
      <c r="M73" s="68" t="str">
        <f t="shared" si="12"/>
        <v/>
      </c>
      <c r="N73" s="68" t="str">
        <f t="shared" si="13"/>
        <v/>
      </c>
      <c r="O73" s="8"/>
      <c r="P73" s="68">
        <f t="shared" si="21"/>
        <v>44647</v>
      </c>
      <c r="Q73" s="68">
        <f t="shared" si="22"/>
        <v>44648</v>
      </c>
      <c r="R73" s="68">
        <f t="shared" si="14"/>
        <v>44649</v>
      </c>
      <c r="S73" s="68">
        <f t="shared" si="23"/>
        <v>44650</v>
      </c>
      <c r="T73" s="68">
        <f t="shared" si="15"/>
        <v>44651</v>
      </c>
      <c r="U73" s="68" t="str">
        <f t="shared" si="16"/>
        <v/>
      </c>
      <c r="V73" s="68" t="str">
        <f t="shared" si="17"/>
        <v/>
      </c>
    </row>
    <row r="74" spans="1:22" x14ac:dyDescent="0.2">
      <c r="A74" s="76" t="str">
        <f t="array" ref="A74">IFERROR(INDEX(arr_holiday,SMALL(IF(arr_holidaydate=$D$67,ROW(arr_holidaydate)),ROW()-ROW($A$70))),"")</f>
        <v/>
      </c>
      <c r="B74" s="73"/>
      <c r="C74" s="73"/>
      <c r="D74" s="73"/>
      <c r="H74" s="68" t="str">
        <f t="shared" si="18"/>
        <v/>
      </c>
      <c r="I74" s="68" t="str">
        <f t="shared" si="19"/>
        <v/>
      </c>
      <c r="J74" s="68" t="str">
        <f t="shared" si="10"/>
        <v/>
      </c>
      <c r="K74" s="68" t="str">
        <f t="shared" si="20"/>
        <v/>
      </c>
      <c r="L74" s="68" t="str">
        <f t="shared" si="11"/>
        <v/>
      </c>
      <c r="M74" s="68" t="str">
        <f t="shared" si="12"/>
        <v/>
      </c>
      <c r="N74" s="68" t="str">
        <f t="shared" si="13"/>
        <v/>
      </c>
      <c r="O74" s="8"/>
      <c r="P74" s="68" t="str">
        <f t="shared" si="21"/>
        <v/>
      </c>
      <c r="Q74" s="68" t="str">
        <f t="shared" si="22"/>
        <v/>
      </c>
      <c r="R74" s="68" t="str">
        <f t="shared" si="14"/>
        <v/>
      </c>
      <c r="S74" s="68" t="str">
        <f t="shared" si="23"/>
        <v/>
      </c>
      <c r="T74" s="68" t="str">
        <f t="shared" si="15"/>
        <v/>
      </c>
      <c r="U74" s="68" t="str">
        <f t="shared" si="16"/>
        <v/>
      </c>
      <c r="V74" s="68" t="str">
        <f t="shared" si="17"/>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X1:X4"/>
    <mergeCell ref="I4:J4"/>
    <mergeCell ref="P14:V14"/>
    <mergeCell ref="P2:V2"/>
    <mergeCell ref="A2:D2"/>
    <mergeCell ref="A6:C9"/>
    <mergeCell ref="D6:G7"/>
    <mergeCell ref="D8:F9"/>
    <mergeCell ref="F15:F16"/>
    <mergeCell ref="X8:X12"/>
    <mergeCell ref="F17:F18"/>
    <mergeCell ref="E10:F10"/>
    <mergeCell ref="H6:N6"/>
    <mergeCell ref="P6:V6"/>
    <mergeCell ref="A57:B57"/>
    <mergeCell ref="C57:D57"/>
    <mergeCell ref="F35:F36"/>
    <mergeCell ref="F37:F38"/>
    <mergeCell ref="F19:F20"/>
    <mergeCell ref="F21:F22"/>
    <mergeCell ref="F23:F24"/>
    <mergeCell ref="F25:F26"/>
    <mergeCell ref="A44:B44"/>
    <mergeCell ref="C49:D49"/>
    <mergeCell ref="F49:F50"/>
    <mergeCell ref="A49:B49"/>
    <mergeCell ref="A50:B50"/>
    <mergeCell ref="A52:B52"/>
    <mergeCell ref="A56:B56"/>
    <mergeCell ref="C56:D56"/>
    <mergeCell ref="F43:F44"/>
    <mergeCell ref="F45:F46"/>
    <mergeCell ref="F47:F48"/>
    <mergeCell ref="F41:F42"/>
    <mergeCell ref="A60:B60"/>
    <mergeCell ref="C60:D60"/>
    <mergeCell ref="A61:B61"/>
    <mergeCell ref="A62:B62"/>
    <mergeCell ref="C62:D62"/>
    <mergeCell ref="A58:B58"/>
    <mergeCell ref="C58:D58"/>
    <mergeCell ref="A59:B59"/>
    <mergeCell ref="C59:D59"/>
    <mergeCell ref="F29:F30"/>
    <mergeCell ref="F31:F32"/>
    <mergeCell ref="F33:F34"/>
    <mergeCell ref="C52:D52"/>
    <mergeCell ref="A51:B51"/>
    <mergeCell ref="A55:B55"/>
    <mergeCell ref="C55:D55"/>
    <mergeCell ref="C45:D45"/>
    <mergeCell ref="A45:B45"/>
    <mergeCell ref="A46:B46"/>
    <mergeCell ref="A47:B47"/>
    <mergeCell ref="A48:B48"/>
    <mergeCell ref="A67:C70"/>
    <mergeCell ref="D67:G68"/>
    <mergeCell ref="H67:N67"/>
    <mergeCell ref="P67:V67"/>
    <mergeCell ref="D69:F70"/>
    <mergeCell ref="F57:F58"/>
    <mergeCell ref="A14:D14"/>
    <mergeCell ref="C26:D26"/>
    <mergeCell ref="C61:D61"/>
    <mergeCell ref="C54:D54"/>
    <mergeCell ref="A54:B54"/>
    <mergeCell ref="F61:F62"/>
    <mergeCell ref="C50:D50"/>
    <mergeCell ref="F59:F60"/>
    <mergeCell ref="C44:D44"/>
    <mergeCell ref="C51:D51"/>
    <mergeCell ref="C46:D46"/>
    <mergeCell ref="C47:D47"/>
    <mergeCell ref="C48:D48"/>
    <mergeCell ref="F51:F52"/>
    <mergeCell ref="F53:F54"/>
    <mergeCell ref="F55:F56"/>
    <mergeCell ref="F39:F40"/>
    <mergeCell ref="F27:F28"/>
    <mergeCell ref="P75:V75"/>
    <mergeCell ref="F76:F77"/>
    <mergeCell ref="F78:F79"/>
    <mergeCell ref="E71:F71"/>
    <mergeCell ref="A75:D75"/>
    <mergeCell ref="F84:F85"/>
    <mergeCell ref="F86:F87"/>
    <mergeCell ref="C87:D87"/>
    <mergeCell ref="F88:F89"/>
    <mergeCell ref="F80:F81"/>
    <mergeCell ref="F82:F83"/>
    <mergeCell ref="F100:F101"/>
    <mergeCell ref="F102:F103"/>
    <mergeCell ref="F104:F105"/>
    <mergeCell ref="A105:B105"/>
    <mergeCell ref="C105:D105"/>
    <mergeCell ref="F90:F91"/>
    <mergeCell ref="F92:F93"/>
    <mergeCell ref="F94:F95"/>
    <mergeCell ref="F96:F97"/>
    <mergeCell ref="F98:F99"/>
    <mergeCell ref="A108:B108"/>
    <mergeCell ref="C108:D108"/>
    <mergeCell ref="F108:F109"/>
    <mergeCell ref="A109:B109"/>
    <mergeCell ref="C109:D109"/>
    <mergeCell ref="A106:B106"/>
    <mergeCell ref="C106:D106"/>
    <mergeCell ref="F106:F107"/>
    <mergeCell ref="A107:B107"/>
    <mergeCell ref="C107:D107"/>
    <mergeCell ref="A112:B112"/>
    <mergeCell ref="C112:D112"/>
    <mergeCell ref="F112:F113"/>
    <mergeCell ref="A113:B113"/>
    <mergeCell ref="C113:D113"/>
    <mergeCell ref="A110:B110"/>
    <mergeCell ref="C110:D110"/>
    <mergeCell ref="F110:F111"/>
    <mergeCell ref="A111:B111"/>
    <mergeCell ref="C111:D111"/>
    <mergeCell ref="A122:B122"/>
    <mergeCell ref="C122:D122"/>
    <mergeCell ref="F122:F123"/>
    <mergeCell ref="A123:B123"/>
    <mergeCell ref="C123:D123"/>
    <mergeCell ref="A120:B120"/>
    <mergeCell ref="C120:D120"/>
    <mergeCell ref="F120:F121"/>
    <mergeCell ref="A121:B121"/>
    <mergeCell ref="C121:D121"/>
    <mergeCell ref="A118:B118"/>
    <mergeCell ref="C118:D118"/>
    <mergeCell ref="F118:F119"/>
    <mergeCell ref="A119:B119"/>
    <mergeCell ref="C119:D119"/>
    <mergeCell ref="F114:F115"/>
    <mergeCell ref="A115:B115"/>
    <mergeCell ref="C115:D115"/>
    <mergeCell ref="A116:B116"/>
    <mergeCell ref="C116:D116"/>
    <mergeCell ref="F116:F117"/>
    <mergeCell ref="A117:B117"/>
    <mergeCell ref="C117:D117"/>
  </mergeCells>
  <phoneticPr fontId="0" type="noConversion"/>
  <conditionalFormatting sqref="H8:N13 P8:V13">
    <cfRule type="cellIs" dxfId="41" priority="20" stopIfTrue="1" operator="equal">
      <formula>$D$6</formula>
    </cfRule>
    <cfRule type="expression" dxfId="40" priority="21" stopIfTrue="1">
      <formula>AND(NOT(H8=""),NOT(ISERROR(MATCH(H8,arr_eventdate,0))))</formula>
    </cfRule>
    <cfRule type="expression" dxfId="39" priority="22" stopIfTrue="1">
      <formula>AND(NOT(H8=""),NOT(ISERROR(MATCH(H8,arr_holidaydate,0))))</formula>
    </cfRule>
  </conditionalFormatting>
  <conditionalFormatting sqref="H69:N74 P69:V74">
    <cfRule type="cellIs" dxfId="38" priority="2" stopIfTrue="1" operator="equal">
      <formula>$D$67</formula>
    </cfRule>
    <cfRule type="expression" dxfId="37" priority="3" stopIfTrue="1">
      <formula>AND(NOT(H69=""),NOT(ISERROR(MATCH(H69,arr_eventdate,0))))</formula>
    </cfRule>
    <cfRule type="expression" dxfId="36" priority="4" stopIfTrue="1">
      <formula>AND(NOT(H69=""),NOT(ISERROR(MATCH(H69,arr_holidaydate,0))))</formula>
    </cfRule>
  </conditionalFormatting>
  <hyperlinks>
    <hyperlink ref="A2" r:id="rId1" display="More Calendars" xr:uid="{00000000-0004-0000-0000-000000000000}"/>
    <hyperlink ref="A2:D2" r:id="rId2" display="Daily Planner Template" xr:uid="{00000000-0004-0000-00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50ED-A688-4E56-9C3E-0E85AE9D413A}">
  <dimension ref="A1:C19"/>
  <sheetViews>
    <sheetView showGridLines="0" workbookViewId="0"/>
  </sheetViews>
  <sheetFormatPr defaultRowHeight="12.75" x14ac:dyDescent="0.2"/>
  <cols>
    <col min="1" max="1" width="2.85546875" style="97" customWidth="1"/>
    <col min="2" max="2" width="71.5703125" style="97" customWidth="1"/>
    <col min="3" max="3" width="22.28515625" style="86" customWidth="1"/>
    <col min="4" max="16384" width="9.140625" style="86"/>
  </cols>
  <sheetData>
    <row r="1" spans="1:3" ht="32.1" customHeight="1" x14ac:dyDescent="0.2">
      <c r="A1" s="83"/>
      <c r="B1" s="84" t="s">
        <v>60</v>
      </c>
      <c r="C1" s="85"/>
    </row>
    <row r="2" spans="1:3" ht="15" x14ac:dyDescent="0.2">
      <c r="A2" s="87"/>
      <c r="B2" s="88"/>
      <c r="C2" s="89"/>
    </row>
    <row r="3" spans="1:3" ht="15" x14ac:dyDescent="0.2">
      <c r="A3" s="87"/>
      <c r="B3" s="90" t="s">
        <v>89</v>
      </c>
      <c r="C3" s="89"/>
    </row>
    <row r="4" spans="1:3" ht="14.25" x14ac:dyDescent="0.2">
      <c r="A4" s="87"/>
      <c r="B4" s="91" t="s">
        <v>93</v>
      </c>
      <c r="C4" s="89"/>
    </row>
    <row r="5" spans="1:3" ht="15" x14ac:dyDescent="0.2">
      <c r="A5" s="87"/>
      <c r="B5" s="92"/>
      <c r="C5" s="89"/>
    </row>
    <row r="6" spans="1:3" ht="15.75" x14ac:dyDescent="0.25">
      <c r="A6" s="87"/>
      <c r="B6" s="93" t="s">
        <v>128</v>
      </c>
      <c r="C6" s="89"/>
    </row>
    <row r="7" spans="1:3" ht="15" x14ac:dyDescent="0.2">
      <c r="A7" s="87"/>
      <c r="B7" s="92"/>
      <c r="C7" s="89"/>
    </row>
    <row r="8" spans="1:3" ht="30" x14ac:dyDescent="0.2">
      <c r="A8" s="87"/>
      <c r="B8" s="92" t="s">
        <v>95</v>
      </c>
      <c r="C8" s="89"/>
    </row>
    <row r="9" spans="1:3" ht="15" x14ac:dyDescent="0.2">
      <c r="A9" s="87"/>
      <c r="B9" s="92"/>
      <c r="C9" s="89"/>
    </row>
    <row r="10" spans="1:3" ht="30" x14ac:dyDescent="0.2">
      <c r="A10" s="87"/>
      <c r="B10" s="92" t="s">
        <v>90</v>
      </c>
      <c r="C10" s="89"/>
    </row>
    <row r="11" spans="1:3" ht="15" x14ac:dyDescent="0.2">
      <c r="A11" s="87"/>
      <c r="B11" s="92"/>
      <c r="C11" s="89"/>
    </row>
    <row r="12" spans="1:3" ht="30" x14ac:dyDescent="0.2">
      <c r="A12" s="87"/>
      <c r="B12" s="92" t="s">
        <v>91</v>
      </c>
      <c r="C12" s="89"/>
    </row>
    <row r="13" spans="1:3" ht="15" x14ac:dyDescent="0.2">
      <c r="A13" s="87"/>
      <c r="B13" s="92"/>
      <c r="C13" s="89"/>
    </row>
    <row r="14" spans="1:3" ht="15.75" x14ac:dyDescent="0.25">
      <c r="A14" s="87"/>
      <c r="B14" s="93" t="s">
        <v>129</v>
      </c>
      <c r="C14" s="89"/>
    </row>
    <row r="15" spans="1:3" ht="15" x14ac:dyDescent="0.2">
      <c r="A15" s="87"/>
      <c r="B15" s="94" t="s">
        <v>94</v>
      </c>
      <c r="C15" s="89"/>
    </row>
    <row r="16" spans="1:3" ht="15" x14ac:dyDescent="0.2">
      <c r="A16" s="87"/>
      <c r="B16" s="95"/>
      <c r="C16" s="89"/>
    </row>
    <row r="17" spans="1:3" ht="15" x14ac:dyDescent="0.2">
      <c r="A17" s="87"/>
      <c r="B17" s="96" t="s">
        <v>130</v>
      </c>
      <c r="C17" s="89"/>
    </row>
    <row r="18" spans="1:3" ht="14.25" x14ac:dyDescent="0.2">
      <c r="A18" s="87"/>
      <c r="B18" s="87"/>
      <c r="C18" s="89"/>
    </row>
    <row r="19" spans="1:3" ht="14.25" x14ac:dyDescent="0.2">
      <c r="A19" s="87"/>
      <c r="B19" s="87"/>
      <c r="C19" s="89"/>
    </row>
  </sheetData>
  <hyperlinks>
    <hyperlink ref="B15" r:id="rId1" xr:uid="{20076D67-0B91-4C6B-8577-7803E29A45F6}"/>
    <hyperlink ref="B4" r:id="rId2" xr:uid="{E56A0B64-1A09-4D5C-8B8C-6D600BDB617F}"/>
  </hyperlinks>
  <pageMargins left="0.7" right="0.7" top="0.75" bottom="0.75" header="0.3" footer="0.3"/>
  <pageSetup orientation="portrait" r:id="rId3"/>
  <drawing r:id="rId4"/>
  <pictur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124"/>
  <sheetViews>
    <sheetView showGridLines="0" workbookViewId="0"/>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f>'Days1-2'!D4+2</f>
        <v>44608</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16</v>
      </c>
      <c r="B6" s="111"/>
      <c r="C6" s="111"/>
      <c r="D6" s="113">
        <f>D4</f>
        <v>44608</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Wednesday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S13" si="1">IF(Q9="","",IF(MONTH(Q9+1)&lt;&gt;MONTH(Q9),"",Q9+1))</f>
        <v>44628</v>
      </c>
      <c r="S9" s="68">
        <f>IF(R9="","",IF(MONTH(R9+1)&lt;&gt;MONTH(R9),"",R9+1))</f>
        <v>44629</v>
      </c>
      <c r="T9" s="68">
        <f t="shared" ref="T9:V13" si="2">IF(S9="","",IF(MONTH(S9+1)&lt;&gt;MONTH(S9),"",S9+1))</f>
        <v>44630</v>
      </c>
      <c r="U9" s="68">
        <f t="shared" si="2"/>
        <v>44631</v>
      </c>
      <c r="V9" s="68">
        <f t="shared" si="2"/>
        <v>44632</v>
      </c>
      <c r="X9" s="122"/>
    </row>
    <row r="10" spans="1:24" ht="12.75" customHeight="1" x14ac:dyDescent="0.2">
      <c r="A10" s="76" t="str">
        <f t="array" ref="A10">IFERROR(INDEX(arr_holiday,SMALL(IF(arr_holidaydate=$D$6,ROW(arr_holidaydate)),ROW()-ROW($A$9))),"")</f>
        <v/>
      </c>
      <c r="B10" s="73"/>
      <c r="C10" s="73"/>
      <c r="D10" s="73"/>
      <c r="E10" s="110" t="str">
        <f>"W"&amp;TEXT(1+INT((D6-DATE(YEAR(D6+4-WEEKDAY(D6+6)),1,5)+
WEEKDAY(DATE(YEAR(D6+4-WEEKDAY(D6+6)),1,3)))/7),"00")&amp;"-"&amp;WEEKDAY(D6,2)</f>
        <v>W07-3</v>
      </c>
      <c r="F10" s="110"/>
      <c r="H10" s="68">
        <f t="shared" ref="H10:H13" si="3">IF(N9="","",IF(MONTH(N9+1)&lt;&gt;MONTH(N9),"",N9+1))</f>
        <v>44605</v>
      </c>
      <c r="I10" s="68">
        <f t="shared" ref="I10:N13" si="4">IF(H10="","",IF(MONTH(H10+1)&lt;&gt;MONTH(H10),"",H10+1))</f>
        <v>44606</v>
      </c>
      <c r="J10" s="68">
        <f t="shared" si="4"/>
        <v>44607</v>
      </c>
      <c r="K10" s="68">
        <f t="shared" si="4"/>
        <v>44608</v>
      </c>
      <c r="L10" s="68">
        <f t="shared" si="4"/>
        <v>44609</v>
      </c>
      <c r="M10" s="68">
        <f t="shared" si="4"/>
        <v>44610</v>
      </c>
      <c r="N10" s="68">
        <f t="shared" si="4"/>
        <v>44611</v>
      </c>
      <c r="O10" s="8"/>
      <c r="P10" s="68">
        <f t="shared" ref="P10:P13" si="5">IF(V9="","",IF(MONTH(V9+1)&lt;&gt;MONTH(V9),"",V9+1))</f>
        <v>44633</v>
      </c>
      <c r="Q10" s="68">
        <f t="shared" ref="Q10:Q13" si="6">IF(P10="","",IF(MONTH(P10+1)&lt;&gt;MONTH(P10),"",P10+1))</f>
        <v>44634</v>
      </c>
      <c r="R10" s="68">
        <f t="shared" si="1"/>
        <v>44635</v>
      </c>
      <c r="S10" s="68">
        <f t="shared" si="1"/>
        <v>44636</v>
      </c>
      <c r="T10" s="68">
        <f t="shared" si="2"/>
        <v>44637</v>
      </c>
      <c r="U10" s="68">
        <f t="shared" si="2"/>
        <v>44638</v>
      </c>
      <c r="V10" s="68">
        <f t="shared" si="2"/>
        <v>44639</v>
      </c>
      <c r="X10" s="122"/>
    </row>
    <row r="11" spans="1:24" x14ac:dyDescent="0.2">
      <c r="A11" s="76" t="str">
        <f t="array" ref="A11">IFERROR(INDEX(arr_holiday,SMALL(IF(arr_holidaydate=$D$6,ROW(arr_holidaydate)),ROW()-ROW($A$9))),"")</f>
        <v/>
      </c>
      <c r="B11" s="73"/>
      <c r="C11" s="73"/>
      <c r="D11" s="73"/>
      <c r="H11" s="68">
        <f t="shared" si="3"/>
        <v>44612</v>
      </c>
      <c r="I11" s="68">
        <f t="shared" si="4"/>
        <v>44613</v>
      </c>
      <c r="J11" s="68">
        <f t="shared" si="4"/>
        <v>44614</v>
      </c>
      <c r="K11" s="68">
        <f t="shared" si="4"/>
        <v>44615</v>
      </c>
      <c r="L11" s="68">
        <f t="shared" si="4"/>
        <v>44616</v>
      </c>
      <c r="M11" s="68">
        <f t="shared" si="4"/>
        <v>44617</v>
      </c>
      <c r="N11" s="68">
        <f t="shared" si="4"/>
        <v>44618</v>
      </c>
      <c r="O11" s="8"/>
      <c r="P11" s="68">
        <f t="shared" si="5"/>
        <v>44640</v>
      </c>
      <c r="Q11" s="68">
        <f t="shared" si="6"/>
        <v>44641</v>
      </c>
      <c r="R11" s="68">
        <f t="shared" si="1"/>
        <v>44642</v>
      </c>
      <c r="S11" s="68">
        <f t="shared" si="1"/>
        <v>44643</v>
      </c>
      <c r="T11" s="68">
        <f t="shared" si="2"/>
        <v>44644</v>
      </c>
      <c r="U11" s="68">
        <f t="shared" si="2"/>
        <v>44645</v>
      </c>
      <c r="V11" s="68">
        <f t="shared" si="2"/>
        <v>44646</v>
      </c>
      <c r="X11" s="122"/>
    </row>
    <row r="12" spans="1:24" x14ac:dyDescent="0.2">
      <c r="A12" s="76" t="str">
        <f t="array" ref="A12">IFERROR(INDEX(arr_holiday,SMALL(IF(arr_holidaydate=$D$6,ROW(arr_holidaydate)),ROW()-ROW($A$9))),"")</f>
        <v/>
      </c>
      <c r="B12" s="73"/>
      <c r="C12" s="73"/>
      <c r="D12" s="73"/>
      <c r="H12" s="68">
        <f t="shared" si="3"/>
        <v>44619</v>
      </c>
      <c r="I12" s="68">
        <f t="shared" si="4"/>
        <v>44620</v>
      </c>
      <c r="J12" s="68" t="str">
        <f t="shared" si="4"/>
        <v/>
      </c>
      <c r="K12" s="68" t="str">
        <f t="shared" si="4"/>
        <v/>
      </c>
      <c r="L12" s="68" t="str">
        <f t="shared" si="4"/>
        <v/>
      </c>
      <c r="M12" s="68" t="str">
        <f t="shared" si="4"/>
        <v/>
      </c>
      <c r="N12" s="68" t="str">
        <f t="shared" si="4"/>
        <v/>
      </c>
      <c r="O12" s="8"/>
      <c r="P12" s="68">
        <f t="shared" si="5"/>
        <v>44647</v>
      </c>
      <c r="Q12" s="68">
        <f t="shared" si="6"/>
        <v>44648</v>
      </c>
      <c r="R12" s="68">
        <f t="shared" si="1"/>
        <v>44649</v>
      </c>
      <c r="S12" s="68">
        <f t="shared" si="1"/>
        <v>44650</v>
      </c>
      <c r="T12" s="68">
        <f t="shared" si="2"/>
        <v>44651</v>
      </c>
      <c r="U12" s="68" t="str">
        <f t="shared" si="2"/>
        <v/>
      </c>
      <c r="V12" s="68" t="str">
        <f t="shared" si="2"/>
        <v/>
      </c>
      <c r="X12" s="122"/>
    </row>
    <row r="13" spans="1:24" x14ac:dyDescent="0.2">
      <c r="A13" s="76" t="str">
        <f t="array" ref="A13">IFERROR(INDEX(arr_holiday,SMALL(IF(arr_holidaydate=$D$6,ROW(arr_holidaydate)),ROW()-ROW($A$9))),"")</f>
        <v/>
      </c>
      <c r="H13" s="68" t="str">
        <f t="shared" si="3"/>
        <v/>
      </c>
      <c r="I13" s="68" t="str">
        <f t="shared" si="4"/>
        <v/>
      </c>
      <c r="J13" s="68" t="str">
        <f t="shared" si="4"/>
        <v/>
      </c>
      <c r="K13" s="68" t="str">
        <f t="shared" si="4"/>
        <v/>
      </c>
      <c r="L13" s="68" t="str">
        <f t="shared" si="4"/>
        <v/>
      </c>
      <c r="M13" s="68" t="str">
        <f t="shared" si="4"/>
        <v/>
      </c>
      <c r="N13" s="68" t="str">
        <f t="shared" si="4"/>
        <v/>
      </c>
      <c r="O13" s="8"/>
      <c r="P13" s="68" t="str">
        <f t="shared" si="5"/>
        <v/>
      </c>
      <c r="Q13" s="68" t="str">
        <f t="shared" si="6"/>
        <v/>
      </c>
      <c r="R13" s="68" t="str">
        <f t="shared" si="1"/>
        <v/>
      </c>
      <c r="S13" s="68" t="str">
        <f t="shared" si="1"/>
        <v/>
      </c>
      <c r="T13" s="68" t="str">
        <f t="shared" si="2"/>
        <v/>
      </c>
      <c r="U13" s="68" t="str">
        <f t="shared" si="2"/>
        <v/>
      </c>
      <c r="V13" s="68" t="str">
        <f t="shared" si="2"/>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17</v>
      </c>
      <c r="B67" s="111"/>
      <c r="C67" s="111"/>
      <c r="D67" s="113">
        <f>D4+1</f>
        <v>44609</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Thursday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K74" si="7">IF(I70="","",IF(MONTH(I70+1)&lt;&gt;MONTH(I70),"",I70+1))</f>
        <v>44600</v>
      </c>
      <c r="K70" s="68">
        <f>IF(J70="","",IF(MONTH(J70+1)&lt;&gt;MONTH(J70),"",J70+1))</f>
        <v>44601</v>
      </c>
      <c r="L70" s="68">
        <f t="shared" ref="L70:N74" si="8">IF(K70="","",IF(MONTH(K70+1)&lt;&gt;MONTH(K70),"",K70+1))</f>
        <v>44602</v>
      </c>
      <c r="M70" s="68">
        <f t="shared" si="8"/>
        <v>44603</v>
      </c>
      <c r="N70" s="68">
        <f t="shared" si="8"/>
        <v>44604</v>
      </c>
      <c r="O70" s="8"/>
      <c r="P70" s="68">
        <f>IF(V69="","",IF(MONTH(V69+1)&lt;&gt;MONTH(V69),"",V69+1))</f>
        <v>44626</v>
      </c>
      <c r="Q70" s="68">
        <f>IF(P70="","",IF(MONTH(P70+1)&lt;&gt;MONTH(P70),"",P70+1))</f>
        <v>44627</v>
      </c>
      <c r="R70" s="68">
        <f t="shared" ref="R70:S74" si="9">IF(Q70="","",IF(MONTH(Q70+1)&lt;&gt;MONTH(Q70),"",Q70+1))</f>
        <v>44628</v>
      </c>
      <c r="S70" s="68">
        <f>IF(R70="","",IF(MONTH(R70+1)&lt;&gt;MONTH(R70),"",R70+1))</f>
        <v>44629</v>
      </c>
      <c r="T70" s="68">
        <f t="shared" ref="T70:V74" si="10">IF(S70="","",IF(MONTH(S70+1)&lt;&gt;MONTH(S70),"",S70+1))</f>
        <v>44630</v>
      </c>
      <c r="U70" s="68">
        <f t="shared" si="10"/>
        <v>44631</v>
      </c>
      <c r="V70" s="68">
        <f t="shared" si="10"/>
        <v>44632</v>
      </c>
    </row>
    <row r="71" spans="1:22" ht="12.75" customHeight="1" x14ac:dyDescent="0.2">
      <c r="A71" s="76" t="str">
        <f t="array" ref="A71">IFERROR(INDEX(arr_holiday,SMALL(IF(arr_holidaydate=$D$67,ROW(arr_holidaydate)),ROW()-ROW($A$70))),"")</f>
        <v/>
      </c>
      <c r="B71" s="73"/>
      <c r="C71" s="73"/>
      <c r="D71" s="73"/>
      <c r="E71" s="110" t="str">
        <f>"W"&amp;TEXT(1+INT((D67-DATE(YEAR(D67+4-WEEKDAY(D67+6)),1,5)+
WEEKDAY(DATE(YEAR(D67+4-WEEKDAY(D67+6)),1,3)))/7),"00")&amp;"-"&amp;WEEKDAY(D67,2)</f>
        <v>W07-4</v>
      </c>
      <c r="F71" s="110"/>
      <c r="H71" s="68">
        <f t="shared" ref="H71:H74" si="11">IF(N70="","",IF(MONTH(N70+1)&lt;&gt;MONTH(N70),"",N70+1))</f>
        <v>44605</v>
      </c>
      <c r="I71" s="68">
        <f t="shared" ref="I71:I74" si="12">IF(H71="","",IF(MONTH(H71+1)&lt;&gt;MONTH(H71),"",H71+1))</f>
        <v>44606</v>
      </c>
      <c r="J71" s="68">
        <f t="shared" si="7"/>
        <v>44607</v>
      </c>
      <c r="K71" s="68">
        <f t="shared" si="7"/>
        <v>44608</v>
      </c>
      <c r="L71" s="68">
        <f t="shared" si="8"/>
        <v>44609</v>
      </c>
      <c r="M71" s="68">
        <f t="shared" si="8"/>
        <v>44610</v>
      </c>
      <c r="N71" s="68">
        <f t="shared" si="8"/>
        <v>44611</v>
      </c>
      <c r="O71" s="8"/>
      <c r="P71" s="68">
        <f t="shared" ref="P71:P74" si="13">IF(V70="","",IF(MONTH(V70+1)&lt;&gt;MONTH(V70),"",V70+1))</f>
        <v>44633</v>
      </c>
      <c r="Q71" s="68">
        <f t="shared" ref="Q71:Q74" si="14">IF(P71="","",IF(MONTH(P71+1)&lt;&gt;MONTH(P71),"",P71+1))</f>
        <v>44634</v>
      </c>
      <c r="R71" s="68">
        <f t="shared" si="9"/>
        <v>44635</v>
      </c>
      <c r="S71" s="68">
        <f t="shared" si="9"/>
        <v>44636</v>
      </c>
      <c r="T71" s="68">
        <f t="shared" si="10"/>
        <v>44637</v>
      </c>
      <c r="U71" s="68">
        <f t="shared" si="10"/>
        <v>44638</v>
      </c>
      <c r="V71" s="68">
        <f t="shared" si="10"/>
        <v>44639</v>
      </c>
    </row>
    <row r="72" spans="1:22" x14ac:dyDescent="0.2">
      <c r="A72" s="76" t="str">
        <f t="array" ref="A72">IFERROR(INDEX(arr_holiday,SMALL(IF(arr_holidaydate=$D$67,ROW(arr_holidaydate)),ROW()-ROW($A$70))),"")</f>
        <v/>
      </c>
      <c r="B72" s="73"/>
      <c r="C72" s="73"/>
      <c r="D72" s="73"/>
      <c r="H72" s="68">
        <f t="shared" si="11"/>
        <v>44612</v>
      </c>
      <c r="I72" s="68">
        <f t="shared" si="12"/>
        <v>44613</v>
      </c>
      <c r="J72" s="68">
        <f t="shared" si="7"/>
        <v>44614</v>
      </c>
      <c r="K72" s="68">
        <f t="shared" si="7"/>
        <v>44615</v>
      </c>
      <c r="L72" s="68">
        <f t="shared" si="8"/>
        <v>44616</v>
      </c>
      <c r="M72" s="68">
        <f t="shared" si="8"/>
        <v>44617</v>
      </c>
      <c r="N72" s="68">
        <f t="shared" si="8"/>
        <v>44618</v>
      </c>
      <c r="O72" s="8"/>
      <c r="P72" s="68">
        <f t="shared" si="13"/>
        <v>44640</v>
      </c>
      <c r="Q72" s="68">
        <f t="shared" si="14"/>
        <v>44641</v>
      </c>
      <c r="R72" s="68">
        <f t="shared" si="9"/>
        <v>44642</v>
      </c>
      <c r="S72" s="68">
        <f t="shared" si="9"/>
        <v>44643</v>
      </c>
      <c r="T72" s="68">
        <f t="shared" si="10"/>
        <v>44644</v>
      </c>
      <c r="U72" s="68">
        <f t="shared" si="10"/>
        <v>44645</v>
      </c>
      <c r="V72" s="68">
        <f t="shared" si="10"/>
        <v>44646</v>
      </c>
    </row>
    <row r="73" spans="1:22" x14ac:dyDescent="0.2">
      <c r="A73" s="76" t="str">
        <f t="array" ref="A73">IFERROR(INDEX(arr_holiday,SMALL(IF(arr_holidaydate=$D$67,ROW(arr_holidaydate)),ROW()-ROW($A$70))),"")</f>
        <v/>
      </c>
      <c r="B73" s="73"/>
      <c r="C73" s="73"/>
      <c r="D73" s="73"/>
      <c r="H73" s="68">
        <f t="shared" si="11"/>
        <v>44619</v>
      </c>
      <c r="I73" s="68">
        <f t="shared" si="12"/>
        <v>44620</v>
      </c>
      <c r="J73" s="68" t="str">
        <f t="shared" si="7"/>
        <v/>
      </c>
      <c r="K73" s="68" t="str">
        <f t="shared" si="7"/>
        <v/>
      </c>
      <c r="L73" s="68" t="str">
        <f t="shared" si="8"/>
        <v/>
      </c>
      <c r="M73" s="68" t="str">
        <f t="shared" si="8"/>
        <v/>
      </c>
      <c r="N73" s="68" t="str">
        <f t="shared" si="8"/>
        <v/>
      </c>
      <c r="O73" s="8"/>
      <c r="P73" s="68">
        <f t="shared" si="13"/>
        <v>44647</v>
      </c>
      <c r="Q73" s="68">
        <f t="shared" si="14"/>
        <v>44648</v>
      </c>
      <c r="R73" s="68">
        <f t="shared" si="9"/>
        <v>44649</v>
      </c>
      <c r="S73" s="68">
        <f t="shared" si="9"/>
        <v>44650</v>
      </c>
      <c r="T73" s="68">
        <f t="shared" si="10"/>
        <v>44651</v>
      </c>
      <c r="U73" s="68" t="str">
        <f t="shared" si="10"/>
        <v/>
      </c>
      <c r="V73" s="68" t="str">
        <f t="shared" si="10"/>
        <v/>
      </c>
    </row>
    <row r="74" spans="1:22" x14ac:dyDescent="0.2">
      <c r="A74" s="76" t="str">
        <f t="array" ref="A74">IFERROR(INDEX(arr_holiday,SMALL(IF(arr_holidaydate=$D$67,ROW(arr_holidaydate)),ROW()-ROW($A$70))),"")</f>
        <v/>
      </c>
      <c r="B74" s="73"/>
      <c r="C74" s="73"/>
      <c r="D74" s="73"/>
      <c r="H74" s="68" t="str">
        <f t="shared" si="11"/>
        <v/>
      </c>
      <c r="I74" s="68" t="str">
        <f t="shared" si="12"/>
        <v/>
      </c>
      <c r="J74" s="68" t="str">
        <f t="shared" si="7"/>
        <v/>
      </c>
      <c r="K74" s="68" t="str">
        <f t="shared" si="7"/>
        <v/>
      </c>
      <c r="L74" s="68" t="str">
        <f t="shared" si="8"/>
        <v/>
      </c>
      <c r="M74" s="68" t="str">
        <f t="shared" si="8"/>
        <v/>
      </c>
      <c r="N74" s="68" t="str">
        <f t="shared" si="8"/>
        <v/>
      </c>
      <c r="O74" s="8"/>
      <c r="P74" s="68" t="str">
        <f t="shared" si="13"/>
        <v/>
      </c>
      <c r="Q74" s="68" t="str">
        <f t="shared" si="14"/>
        <v/>
      </c>
      <c r="R74" s="68" t="str">
        <f t="shared" si="9"/>
        <v/>
      </c>
      <c r="S74" s="68" t="str">
        <f t="shared" si="9"/>
        <v/>
      </c>
      <c r="T74" s="68" t="str">
        <f t="shared" si="10"/>
        <v/>
      </c>
      <c r="U74" s="68" t="str">
        <f t="shared" si="10"/>
        <v/>
      </c>
      <c r="V74" s="68" t="str">
        <f t="shared" si="10"/>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A120:B120"/>
    <mergeCell ref="C120:D120"/>
    <mergeCell ref="F120:F121"/>
    <mergeCell ref="A121:B121"/>
    <mergeCell ref="C121:D121"/>
    <mergeCell ref="A122:B122"/>
    <mergeCell ref="C122:D122"/>
    <mergeCell ref="F122:F123"/>
    <mergeCell ref="A123:B123"/>
    <mergeCell ref="C123:D123"/>
    <mergeCell ref="A116:B116"/>
    <mergeCell ref="C116:D116"/>
    <mergeCell ref="F116:F117"/>
    <mergeCell ref="A117:B117"/>
    <mergeCell ref="C117:D117"/>
    <mergeCell ref="A118:B118"/>
    <mergeCell ref="C118:D118"/>
    <mergeCell ref="F118:F119"/>
    <mergeCell ref="A119:B119"/>
    <mergeCell ref="C119:D119"/>
    <mergeCell ref="A112:B112"/>
    <mergeCell ref="C112:D112"/>
    <mergeCell ref="F112:F113"/>
    <mergeCell ref="A113:B113"/>
    <mergeCell ref="C113:D113"/>
    <mergeCell ref="F114:F115"/>
    <mergeCell ref="A115:B115"/>
    <mergeCell ref="C115:D115"/>
    <mergeCell ref="A108:B108"/>
    <mergeCell ref="C108:D108"/>
    <mergeCell ref="F108:F109"/>
    <mergeCell ref="A109:B109"/>
    <mergeCell ref="C109:D109"/>
    <mergeCell ref="A110:B110"/>
    <mergeCell ref="C110:D110"/>
    <mergeCell ref="F110:F111"/>
    <mergeCell ref="A111:B111"/>
    <mergeCell ref="C111:D111"/>
    <mergeCell ref="A105:B105"/>
    <mergeCell ref="C105:D105"/>
    <mergeCell ref="A106:B106"/>
    <mergeCell ref="C106:D106"/>
    <mergeCell ref="F106:F107"/>
    <mergeCell ref="A107:B107"/>
    <mergeCell ref="C107:D107"/>
    <mergeCell ref="F94:F95"/>
    <mergeCell ref="F96:F97"/>
    <mergeCell ref="F98:F99"/>
    <mergeCell ref="F100:F101"/>
    <mergeCell ref="F102:F103"/>
    <mergeCell ref="F104:F105"/>
    <mergeCell ref="F84:F85"/>
    <mergeCell ref="F86:F87"/>
    <mergeCell ref="C87:D87"/>
    <mergeCell ref="F88:F89"/>
    <mergeCell ref="F90:F91"/>
    <mergeCell ref="F92:F93"/>
    <mergeCell ref="A75:D75"/>
    <mergeCell ref="P75:V75"/>
    <mergeCell ref="F76:F77"/>
    <mergeCell ref="F78:F79"/>
    <mergeCell ref="F80:F81"/>
    <mergeCell ref="F82:F83"/>
    <mergeCell ref="A67:C70"/>
    <mergeCell ref="D67:G68"/>
    <mergeCell ref="H67:N67"/>
    <mergeCell ref="P67:V67"/>
    <mergeCell ref="D69:F70"/>
    <mergeCell ref="E71:F71"/>
    <mergeCell ref="A59:B59"/>
    <mergeCell ref="C59:D59"/>
    <mergeCell ref="F59:F60"/>
    <mergeCell ref="A60:B60"/>
    <mergeCell ref="C60:D60"/>
    <mergeCell ref="A61:B61"/>
    <mergeCell ref="C61:D61"/>
    <mergeCell ref="F61:F62"/>
    <mergeCell ref="A62:B62"/>
    <mergeCell ref="C62:D62"/>
    <mergeCell ref="A55:B55"/>
    <mergeCell ref="C55:D55"/>
    <mergeCell ref="F55:F56"/>
    <mergeCell ref="A56:B56"/>
    <mergeCell ref="C56:D56"/>
    <mergeCell ref="A57:B57"/>
    <mergeCell ref="C57:D57"/>
    <mergeCell ref="F57:F58"/>
    <mergeCell ref="A58:B58"/>
    <mergeCell ref="C58:D58"/>
    <mergeCell ref="A51:B51"/>
    <mergeCell ref="C51:D51"/>
    <mergeCell ref="F51:F52"/>
    <mergeCell ref="A52:B52"/>
    <mergeCell ref="C52:D52"/>
    <mergeCell ref="F53:F54"/>
    <mergeCell ref="A54:B54"/>
    <mergeCell ref="C54:D54"/>
    <mergeCell ref="A47:B47"/>
    <mergeCell ref="C47:D47"/>
    <mergeCell ref="F47:F48"/>
    <mergeCell ref="A48:B48"/>
    <mergeCell ref="C48:D48"/>
    <mergeCell ref="A49:B49"/>
    <mergeCell ref="C49:D49"/>
    <mergeCell ref="F49:F50"/>
    <mergeCell ref="A50:B50"/>
    <mergeCell ref="C50:D50"/>
    <mergeCell ref="F43:F44"/>
    <mergeCell ref="A44:B44"/>
    <mergeCell ref="C44:D44"/>
    <mergeCell ref="A45:B45"/>
    <mergeCell ref="C45:D45"/>
    <mergeCell ref="F45:F46"/>
    <mergeCell ref="A46:B46"/>
    <mergeCell ref="C46:D46"/>
    <mergeCell ref="F31:F32"/>
    <mergeCell ref="F33:F34"/>
    <mergeCell ref="F35:F36"/>
    <mergeCell ref="F37:F38"/>
    <mergeCell ref="F39:F40"/>
    <mergeCell ref="F41:F42"/>
    <mergeCell ref="F21:F22"/>
    <mergeCell ref="F23:F24"/>
    <mergeCell ref="F25:F26"/>
    <mergeCell ref="C26:D26"/>
    <mergeCell ref="F27:F28"/>
    <mergeCell ref="F29:F30"/>
    <mergeCell ref="E10:F10"/>
    <mergeCell ref="A14:D14"/>
    <mergeCell ref="P14:V14"/>
    <mergeCell ref="F15:F16"/>
    <mergeCell ref="F17:F18"/>
    <mergeCell ref="F19:F20"/>
    <mergeCell ref="X1:X4"/>
    <mergeCell ref="A2:D2"/>
    <mergeCell ref="P2:V2"/>
    <mergeCell ref="I4:J4"/>
    <mergeCell ref="A6:C9"/>
    <mergeCell ref="D6:G7"/>
    <mergeCell ref="H6:N6"/>
    <mergeCell ref="P6:V6"/>
    <mergeCell ref="D8:F9"/>
    <mergeCell ref="X8:X12"/>
  </mergeCells>
  <conditionalFormatting sqref="H8:N13 P8:V13">
    <cfRule type="cellIs" dxfId="35" priority="4" stopIfTrue="1" operator="equal">
      <formula>$D$6</formula>
    </cfRule>
    <cfRule type="expression" dxfId="34" priority="5" stopIfTrue="1">
      <formula>AND(NOT(H8=""),NOT(ISERROR(MATCH(H8,arr_eventdate,0))))</formula>
    </cfRule>
    <cfRule type="expression" dxfId="33" priority="6" stopIfTrue="1">
      <formula>AND(NOT(H8=""),NOT(ISERROR(MATCH(H8,arr_holidaydate,0))))</formula>
    </cfRule>
  </conditionalFormatting>
  <conditionalFormatting sqref="H69:N74 P69:V74">
    <cfRule type="cellIs" dxfId="32" priority="1" stopIfTrue="1" operator="equal">
      <formula>$D$67</formula>
    </cfRule>
    <cfRule type="expression" dxfId="31" priority="2" stopIfTrue="1">
      <formula>AND(NOT(H69=""),NOT(ISERROR(MATCH(H69,arr_eventdate,0))))</formula>
    </cfRule>
    <cfRule type="expression" dxfId="30" priority="3" stopIfTrue="1">
      <formula>AND(NOT(H69=""),NOT(ISERROR(MATCH(H69,arr_holidaydate,0))))</formula>
    </cfRule>
  </conditionalFormatting>
  <hyperlinks>
    <hyperlink ref="A2" r:id="rId1" display="More Calendars" xr:uid="{00000000-0004-0000-0100-000000000000}"/>
    <hyperlink ref="A2:D2" r:id="rId2" display="Daily Planner Template" xr:uid="{00000000-0004-0000-01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124"/>
  <sheetViews>
    <sheetView showGridLines="0" workbookViewId="0"/>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f>'3-4'!D4+2</f>
        <v>44610</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18</v>
      </c>
      <c r="B6" s="111"/>
      <c r="C6" s="111"/>
      <c r="D6" s="113">
        <f>D4</f>
        <v>44610</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Friday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S13" si="1">IF(Q9="","",IF(MONTH(Q9+1)&lt;&gt;MONTH(Q9),"",Q9+1))</f>
        <v>44628</v>
      </c>
      <c r="S9" s="68">
        <f>IF(R9="","",IF(MONTH(R9+1)&lt;&gt;MONTH(R9),"",R9+1))</f>
        <v>44629</v>
      </c>
      <c r="T9" s="68">
        <f t="shared" ref="T9:V13" si="2">IF(S9="","",IF(MONTH(S9+1)&lt;&gt;MONTH(S9),"",S9+1))</f>
        <v>44630</v>
      </c>
      <c r="U9" s="68">
        <f t="shared" si="2"/>
        <v>44631</v>
      </c>
      <c r="V9" s="68">
        <f t="shared" si="2"/>
        <v>44632</v>
      </c>
      <c r="X9" s="122"/>
    </row>
    <row r="10" spans="1:24" ht="12.75" customHeight="1" x14ac:dyDescent="0.2">
      <c r="A10" s="76" t="str">
        <f t="array" ref="A10">IFERROR(INDEX(arr_holiday,SMALL(IF(arr_holidaydate=$D$6,ROW(arr_holidaydate)),ROW()-ROW($A$9))),"")</f>
        <v/>
      </c>
      <c r="B10" s="73"/>
      <c r="C10" s="73"/>
      <c r="D10" s="73"/>
      <c r="E10" s="110" t="str">
        <f>"W"&amp;TEXT(1+INT((D6-DATE(YEAR(D6+4-WEEKDAY(D6+6)),1,5)+
WEEKDAY(DATE(YEAR(D6+4-WEEKDAY(D6+6)),1,3)))/7),"00")&amp;"-"&amp;WEEKDAY(D6,2)</f>
        <v>W07-5</v>
      </c>
      <c r="F10" s="110"/>
      <c r="H10" s="68">
        <f t="shared" ref="H10:H13" si="3">IF(N9="","",IF(MONTH(N9+1)&lt;&gt;MONTH(N9),"",N9+1))</f>
        <v>44605</v>
      </c>
      <c r="I10" s="68">
        <f t="shared" ref="I10:N13" si="4">IF(H10="","",IF(MONTH(H10+1)&lt;&gt;MONTH(H10),"",H10+1))</f>
        <v>44606</v>
      </c>
      <c r="J10" s="68">
        <f t="shared" si="4"/>
        <v>44607</v>
      </c>
      <c r="K10" s="68">
        <f t="shared" si="4"/>
        <v>44608</v>
      </c>
      <c r="L10" s="68">
        <f t="shared" si="4"/>
        <v>44609</v>
      </c>
      <c r="M10" s="68">
        <f t="shared" si="4"/>
        <v>44610</v>
      </c>
      <c r="N10" s="68">
        <f t="shared" si="4"/>
        <v>44611</v>
      </c>
      <c r="O10" s="8"/>
      <c r="P10" s="68">
        <f t="shared" ref="P10:P13" si="5">IF(V9="","",IF(MONTH(V9+1)&lt;&gt;MONTH(V9),"",V9+1))</f>
        <v>44633</v>
      </c>
      <c r="Q10" s="68">
        <f t="shared" ref="Q10:Q13" si="6">IF(P10="","",IF(MONTH(P10+1)&lt;&gt;MONTH(P10),"",P10+1))</f>
        <v>44634</v>
      </c>
      <c r="R10" s="68">
        <f t="shared" si="1"/>
        <v>44635</v>
      </c>
      <c r="S10" s="68">
        <f t="shared" si="1"/>
        <v>44636</v>
      </c>
      <c r="T10" s="68">
        <f t="shared" si="2"/>
        <v>44637</v>
      </c>
      <c r="U10" s="68">
        <f t="shared" si="2"/>
        <v>44638</v>
      </c>
      <c r="V10" s="68">
        <f t="shared" si="2"/>
        <v>44639</v>
      </c>
      <c r="X10" s="122"/>
    </row>
    <row r="11" spans="1:24" x14ac:dyDescent="0.2">
      <c r="A11" s="76" t="str">
        <f t="array" ref="A11">IFERROR(INDEX(arr_holiday,SMALL(IF(arr_holidaydate=$D$6,ROW(arr_holidaydate)),ROW()-ROW($A$9))),"")</f>
        <v/>
      </c>
      <c r="B11" s="73"/>
      <c r="C11" s="73"/>
      <c r="D11" s="73"/>
      <c r="H11" s="68">
        <f t="shared" si="3"/>
        <v>44612</v>
      </c>
      <c r="I11" s="68">
        <f t="shared" si="4"/>
        <v>44613</v>
      </c>
      <c r="J11" s="68">
        <f t="shared" si="4"/>
        <v>44614</v>
      </c>
      <c r="K11" s="68">
        <f t="shared" si="4"/>
        <v>44615</v>
      </c>
      <c r="L11" s="68">
        <f t="shared" si="4"/>
        <v>44616</v>
      </c>
      <c r="M11" s="68">
        <f t="shared" si="4"/>
        <v>44617</v>
      </c>
      <c r="N11" s="68">
        <f t="shared" si="4"/>
        <v>44618</v>
      </c>
      <c r="O11" s="8"/>
      <c r="P11" s="68">
        <f t="shared" si="5"/>
        <v>44640</v>
      </c>
      <c r="Q11" s="68">
        <f t="shared" si="6"/>
        <v>44641</v>
      </c>
      <c r="R11" s="68">
        <f t="shared" si="1"/>
        <v>44642</v>
      </c>
      <c r="S11" s="68">
        <f t="shared" si="1"/>
        <v>44643</v>
      </c>
      <c r="T11" s="68">
        <f t="shared" si="2"/>
        <v>44644</v>
      </c>
      <c r="U11" s="68">
        <f t="shared" si="2"/>
        <v>44645</v>
      </c>
      <c r="V11" s="68">
        <f t="shared" si="2"/>
        <v>44646</v>
      </c>
      <c r="X11" s="122"/>
    </row>
    <row r="12" spans="1:24" x14ac:dyDescent="0.2">
      <c r="A12" s="76" t="str">
        <f t="array" ref="A12">IFERROR(INDEX(arr_holiday,SMALL(IF(arr_holidaydate=$D$6,ROW(arr_holidaydate)),ROW()-ROW($A$9))),"")</f>
        <v/>
      </c>
      <c r="B12" s="73"/>
      <c r="C12" s="73"/>
      <c r="D12" s="73"/>
      <c r="H12" s="68">
        <f t="shared" si="3"/>
        <v>44619</v>
      </c>
      <c r="I12" s="68">
        <f t="shared" si="4"/>
        <v>44620</v>
      </c>
      <c r="J12" s="68" t="str">
        <f t="shared" si="4"/>
        <v/>
      </c>
      <c r="K12" s="68" t="str">
        <f t="shared" si="4"/>
        <v/>
      </c>
      <c r="L12" s="68" t="str">
        <f t="shared" si="4"/>
        <v/>
      </c>
      <c r="M12" s="68" t="str">
        <f t="shared" si="4"/>
        <v/>
      </c>
      <c r="N12" s="68" t="str">
        <f t="shared" si="4"/>
        <v/>
      </c>
      <c r="O12" s="8"/>
      <c r="P12" s="68">
        <f t="shared" si="5"/>
        <v>44647</v>
      </c>
      <c r="Q12" s="68">
        <f t="shared" si="6"/>
        <v>44648</v>
      </c>
      <c r="R12" s="68">
        <f t="shared" si="1"/>
        <v>44649</v>
      </c>
      <c r="S12" s="68">
        <f t="shared" si="1"/>
        <v>44650</v>
      </c>
      <c r="T12" s="68">
        <f t="shared" si="2"/>
        <v>44651</v>
      </c>
      <c r="U12" s="68" t="str">
        <f t="shared" si="2"/>
        <v/>
      </c>
      <c r="V12" s="68" t="str">
        <f t="shared" si="2"/>
        <v/>
      </c>
      <c r="X12" s="122"/>
    </row>
    <row r="13" spans="1:24" x14ac:dyDescent="0.2">
      <c r="A13" s="76" t="str">
        <f t="array" ref="A13">IFERROR(INDEX(arr_holiday,SMALL(IF(arr_holidaydate=$D$6,ROW(arr_holidaydate)),ROW()-ROW($A$9))),"")</f>
        <v/>
      </c>
      <c r="H13" s="68" t="str">
        <f t="shared" si="3"/>
        <v/>
      </c>
      <c r="I13" s="68" t="str">
        <f t="shared" si="4"/>
        <v/>
      </c>
      <c r="J13" s="68" t="str">
        <f t="shared" si="4"/>
        <v/>
      </c>
      <c r="K13" s="68" t="str">
        <f t="shared" si="4"/>
        <v/>
      </c>
      <c r="L13" s="68" t="str">
        <f t="shared" si="4"/>
        <v/>
      </c>
      <c r="M13" s="68" t="str">
        <f t="shared" si="4"/>
        <v/>
      </c>
      <c r="N13" s="68" t="str">
        <f t="shared" si="4"/>
        <v/>
      </c>
      <c r="O13" s="8"/>
      <c r="P13" s="68" t="str">
        <f t="shared" si="5"/>
        <v/>
      </c>
      <c r="Q13" s="68" t="str">
        <f t="shared" si="6"/>
        <v/>
      </c>
      <c r="R13" s="68" t="str">
        <f t="shared" si="1"/>
        <v/>
      </c>
      <c r="S13" s="68" t="str">
        <f t="shared" si="1"/>
        <v/>
      </c>
      <c r="T13" s="68" t="str">
        <f t="shared" si="2"/>
        <v/>
      </c>
      <c r="U13" s="68" t="str">
        <f t="shared" si="2"/>
        <v/>
      </c>
      <c r="V13" s="68" t="str">
        <f t="shared" si="2"/>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19</v>
      </c>
      <c r="B67" s="111"/>
      <c r="C67" s="111"/>
      <c r="D67" s="113">
        <f>D4+1</f>
        <v>44611</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Saturday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K74" si="7">IF(I70="","",IF(MONTH(I70+1)&lt;&gt;MONTH(I70),"",I70+1))</f>
        <v>44600</v>
      </c>
      <c r="K70" s="68">
        <f>IF(J70="","",IF(MONTH(J70+1)&lt;&gt;MONTH(J70),"",J70+1))</f>
        <v>44601</v>
      </c>
      <c r="L70" s="68">
        <f t="shared" ref="L70:N74" si="8">IF(K70="","",IF(MONTH(K70+1)&lt;&gt;MONTH(K70),"",K70+1))</f>
        <v>44602</v>
      </c>
      <c r="M70" s="68">
        <f t="shared" si="8"/>
        <v>44603</v>
      </c>
      <c r="N70" s="68">
        <f t="shared" si="8"/>
        <v>44604</v>
      </c>
      <c r="O70" s="8"/>
      <c r="P70" s="68">
        <f>IF(V69="","",IF(MONTH(V69+1)&lt;&gt;MONTH(V69),"",V69+1))</f>
        <v>44626</v>
      </c>
      <c r="Q70" s="68">
        <f>IF(P70="","",IF(MONTH(P70+1)&lt;&gt;MONTH(P70),"",P70+1))</f>
        <v>44627</v>
      </c>
      <c r="R70" s="68">
        <f t="shared" ref="R70:S74" si="9">IF(Q70="","",IF(MONTH(Q70+1)&lt;&gt;MONTH(Q70),"",Q70+1))</f>
        <v>44628</v>
      </c>
      <c r="S70" s="68">
        <f>IF(R70="","",IF(MONTH(R70+1)&lt;&gt;MONTH(R70),"",R70+1))</f>
        <v>44629</v>
      </c>
      <c r="T70" s="68">
        <f t="shared" ref="T70:V74" si="10">IF(S70="","",IF(MONTH(S70+1)&lt;&gt;MONTH(S70),"",S70+1))</f>
        <v>44630</v>
      </c>
      <c r="U70" s="68">
        <f t="shared" si="10"/>
        <v>44631</v>
      </c>
      <c r="V70" s="68">
        <f t="shared" si="10"/>
        <v>44632</v>
      </c>
    </row>
    <row r="71" spans="1:22" ht="12.75" customHeight="1" x14ac:dyDescent="0.2">
      <c r="A71" s="76" t="str">
        <f t="array" ref="A71">IFERROR(INDEX(arr_holiday,SMALL(IF(arr_holidaydate=$D$67,ROW(arr_holidaydate)),ROW()-ROW($A$70))),"")</f>
        <v/>
      </c>
      <c r="B71" s="73"/>
      <c r="C71" s="73"/>
      <c r="D71" s="73"/>
      <c r="E71" s="110" t="str">
        <f>"W"&amp;TEXT(1+INT((D67-DATE(YEAR(D67+4-WEEKDAY(D67+6)),1,5)+
WEEKDAY(DATE(YEAR(D67+4-WEEKDAY(D67+6)),1,3)))/7),"00")&amp;"-"&amp;WEEKDAY(D67,2)</f>
        <v>W07-6</v>
      </c>
      <c r="F71" s="110"/>
      <c r="H71" s="68">
        <f t="shared" ref="H71:H74" si="11">IF(N70="","",IF(MONTH(N70+1)&lt;&gt;MONTH(N70),"",N70+1))</f>
        <v>44605</v>
      </c>
      <c r="I71" s="68">
        <f t="shared" ref="I71:I74" si="12">IF(H71="","",IF(MONTH(H71+1)&lt;&gt;MONTH(H71),"",H71+1))</f>
        <v>44606</v>
      </c>
      <c r="J71" s="68">
        <f t="shared" si="7"/>
        <v>44607</v>
      </c>
      <c r="K71" s="68">
        <f t="shared" si="7"/>
        <v>44608</v>
      </c>
      <c r="L71" s="68">
        <f t="shared" si="8"/>
        <v>44609</v>
      </c>
      <c r="M71" s="68">
        <f t="shared" si="8"/>
        <v>44610</v>
      </c>
      <c r="N71" s="68">
        <f t="shared" si="8"/>
        <v>44611</v>
      </c>
      <c r="O71" s="8"/>
      <c r="P71" s="68">
        <f t="shared" ref="P71:P74" si="13">IF(V70="","",IF(MONTH(V70+1)&lt;&gt;MONTH(V70),"",V70+1))</f>
        <v>44633</v>
      </c>
      <c r="Q71" s="68">
        <f t="shared" ref="Q71:Q74" si="14">IF(P71="","",IF(MONTH(P71+1)&lt;&gt;MONTH(P71),"",P71+1))</f>
        <v>44634</v>
      </c>
      <c r="R71" s="68">
        <f t="shared" si="9"/>
        <v>44635</v>
      </c>
      <c r="S71" s="68">
        <f t="shared" si="9"/>
        <v>44636</v>
      </c>
      <c r="T71" s="68">
        <f t="shared" si="10"/>
        <v>44637</v>
      </c>
      <c r="U71" s="68">
        <f t="shared" si="10"/>
        <v>44638</v>
      </c>
      <c r="V71" s="68">
        <f t="shared" si="10"/>
        <v>44639</v>
      </c>
    </row>
    <row r="72" spans="1:22" x14ac:dyDescent="0.2">
      <c r="A72" s="76" t="str">
        <f t="array" ref="A72">IFERROR(INDEX(arr_holiday,SMALL(IF(arr_holidaydate=$D$67,ROW(arr_holidaydate)),ROW()-ROW($A$70))),"")</f>
        <v/>
      </c>
      <c r="B72" s="73"/>
      <c r="C72" s="73"/>
      <c r="D72" s="73"/>
      <c r="H72" s="68">
        <f t="shared" si="11"/>
        <v>44612</v>
      </c>
      <c r="I72" s="68">
        <f t="shared" si="12"/>
        <v>44613</v>
      </c>
      <c r="J72" s="68">
        <f t="shared" si="7"/>
        <v>44614</v>
      </c>
      <c r="K72" s="68">
        <f t="shared" si="7"/>
        <v>44615</v>
      </c>
      <c r="L72" s="68">
        <f t="shared" si="8"/>
        <v>44616</v>
      </c>
      <c r="M72" s="68">
        <f t="shared" si="8"/>
        <v>44617</v>
      </c>
      <c r="N72" s="68">
        <f t="shared" si="8"/>
        <v>44618</v>
      </c>
      <c r="O72" s="8"/>
      <c r="P72" s="68">
        <f t="shared" si="13"/>
        <v>44640</v>
      </c>
      <c r="Q72" s="68">
        <f t="shared" si="14"/>
        <v>44641</v>
      </c>
      <c r="R72" s="68">
        <f t="shared" si="9"/>
        <v>44642</v>
      </c>
      <c r="S72" s="68">
        <f t="shared" si="9"/>
        <v>44643</v>
      </c>
      <c r="T72" s="68">
        <f t="shared" si="10"/>
        <v>44644</v>
      </c>
      <c r="U72" s="68">
        <f t="shared" si="10"/>
        <v>44645</v>
      </c>
      <c r="V72" s="68">
        <f t="shared" si="10"/>
        <v>44646</v>
      </c>
    </row>
    <row r="73" spans="1:22" x14ac:dyDescent="0.2">
      <c r="A73" s="76" t="str">
        <f t="array" ref="A73">IFERROR(INDEX(arr_holiday,SMALL(IF(arr_holidaydate=$D$67,ROW(arr_holidaydate)),ROW()-ROW($A$70))),"")</f>
        <v/>
      </c>
      <c r="B73" s="73"/>
      <c r="C73" s="73"/>
      <c r="D73" s="73"/>
      <c r="H73" s="68">
        <f t="shared" si="11"/>
        <v>44619</v>
      </c>
      <c r="I73" s="68">
        <f t="shared" si="12"/>
        <v>44620</v>
      </c>
      <c r="J73" s="68" t="str">
        <f t="shared" si="7"/>
        <v/>
      </c>
      <c r="K73" s="68" t="str">
        <f t="shared" si="7"/>
        <v/>
      </c>
      <c r="L73" s="68" t="str">
        <f t="shared" si="8"/>
        <v/>
      </c>
      <c r="M73" s="68" t="str">
        <f t="shared" si="8"/>
        <v/>
      </c>
      <c r="N73" s="68" t="str">
        <f t="shared" si="8"/>
        <v/>
      </c>
      <c r="O73" s="8"/>
      <c r="P73" s="68">
        <f t="shared" si="13"/>
        <v>44647</v>
      </c>
      <c r="Q73" s="68">
        <f t="shared" si="14"/>
        <v>44648</v>
      </c>
      <c r="R73" s="68">
        <f t="shared" si="9"/>
        <v>44649</v>
      </c>
      <c r="S73" s="68">
        <f t="shared" si="9"/>
        <v>44650</v>
      </c>
      <c r="T73" s="68">
        <f t="shared" si="10"/>
        <v>44651</v>
      </c>
      <c r="U73" s="68" t="str">
        <f t="shared" si="10"/>
        <v/>
      </c>
      <c r="V73" s="68" t="str">
        <f t="shared" si="10"/>
        <v/>
      </c>
    </row>
    <row r="74" spans="1:22" x14ac:dyDescent="0.2">
      <c r="A74" s="76" t="str">
        <f t="array" ref="A74">IFERROR(INDEX(arr_holiday,SMALL(IF(arr_holidaydate=$D$67,ROW(arr_holidaydate)),ROW()-ROW($A$70))),"")</f>
        <v/>
      </c>
      <c r="B74" s="73"/>
      <c r="C74" s="73"/>
      <c r="D74" s="73"/>
      <c r="H74" s="68" t="str">
        <f t="shared" si="11"/>
        <v/>
      </c>
      <c r="I74" s="68" t="str">
        <f t="shared" si="12"/>
        <v/>
      </c>
      <c r="J74" s="68" t="str">
        <f t="shared" si="7"/>
        <v/>
      </c>
      <c r="K74" s="68" t="str">
        <f t="shared" si="7"/>
        <v/>
      </c>
      <c r="L74" s="68" t="str">
        <f t="shared" si="8"/>
        <v/>
      </c>
      <c r="M74" s="68" t="str">
        <f t="shared" si="8"/>
        <v/>
      </c>
      <c r="N74" s="68" t="str">
        <f t="shared" si="8"/>
        <v/>
      </c>
      <c r="O74" s="8"/>
      <c r="P74" s="68" t="str">
        <f t="shared" si="13"/>
        <v/>
      </c>
      <c r="Q74" s="68" t="str">
        <f t="shared" si="14"/>
        <v/>
      </c>
      <c r="R74" s="68" t="str">
        <f t="shared" si="9"/>
        <v/>
      </c>
      <c r="S74" s="68" t="str">
        <f t="shared" si="9"/>
        <v/>
      </c>
      <c r="T74" s="68" t="str">
        <f t="shared" si="10"/>
        <v/>
      </c>
      <c r="U74" s="68" t="str">
        <f t="shared" si="10"/>
        <v/>
      </c>
      <c r="V74" s="68" t="str">
        <f t="shared" si="10"/>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A120:B120"/>
    <mergeCell ref="C120:D120"/>
    <mergeCell ref="F120:F121"/>
    <mergeCell ref="A121:B121"/>
    <mergeCell ref="C121:D121"/>
    <mergeCell ref="A122:B122"/>
    <mergeCell ref="C122:D122"/>
    <mergeCell ref="F122:F123"/>
    <mergeCell ref="A123:B123"/>
    <mergeCell ref="C123:D123"/>
    <mergeCell ref="A116:B116"/>
    <mergeCell ref="C116:D116"/>
    <mergeCell ref="F116:F117"/>
    <mergeCell ref="A117:B117"/>
    <mergeCell ref="C117:D117"/>
    <mergeCell ref="A118:B118"/>
    <mergeCell ref="C118:D118"/>
    <mergeCell ref="F118:F119"/>
    <mergeCell ref="A119:B119"/>
    <mergeCell ref="C119:D119"/>
    <mergeCell ref="A112:B112"/>
    <mergeCell ref="C112:D112"/>
    <mergeCell ref="F112:F113"/>
    <mergeCell ref="A113:B113"/>
    <mergeCell ref="C113:D113"/>
    <mergeCell ref="F114:F115"/>
    <mergeCell ref="A115:B115"/>
    <mergeCell ref="C115:D115"/>
    <mergeCell ref="A108:B108"/>
    <mergeCell ref="C108:D108"/>
    <mergeCell ref="F108:F109"/>
    <mergeCell ref="A109:B109"/>
    <mergeCell ref="C109:D109"/>
    <mergeCell ref="A110:B110"/>
    <mergeCell ref="C110:D110"/>
    <mergeCell ref="F110:F111"/>
    <mergeCell ref="A111:B111"/>
    <mergeCell ref="C111:D111"/>
    <mergeCell ref="A105:B105"/>
    <mergeCell ref="C105:D105"/>
    <mergeCell ref="A106:B106"/>
    <mergeCell ref="C106:D106"/>
    <mergeCell ref="F106:F107"/>
    <mergeCell ref="A107:B107"/>
    <mergeCell ref="C107:D107"/>
    <mergeCell ref="F94:F95"/>
    <mergeCell ref="F96:F97"/>
    <mergeCell ref="F98:F99"/>
    <mergeCell ref="F100:F101"/>
    <mergeCell ref="F102:F103"/>
    <mergeCell ref="F104:F105"/>
    <mergeCell ref="F84:F85"/>
    <mergeCell ref="F86:F87"/>
    <mergeCell ref="C87:D87"/>
    <mergeCell ref="F88:F89"/>
    <mergeCell ref="F90:F91"/>
    <mergeCell ref="F92:F93"/>
    <mergeCell ref="A75:D75"/>
    <mergeCell ref="P75:V75"/>
    <mergeCell ref="F76:F77"/>
    <mergeCell ref="F78:F79"/>
    <mergeCell ref="F80:F81"/>
    <mergeCell ref="F82:F83"/>
    <mergeCell ref="A67:C70"/>
    <mergeCell ref="D67:G68"/>
    <mergeCell ref="H67:N67"/>
    <mergeCell ref="P67:V67"/>
    <mergeCell ref="D69:F70"/>
    <mergeCell ref="E71:F71"/>
    <mergeCell ref="A59:B59"/>
    <mergeCell ref="C59:D59"/>
    <mergeCell ref="F59:F60"/>
    <mergeCell ref="A60:B60"/>
    <mergeCell ref="C60:D60"/>
    <mergeCell ref="A61:B61"/>
    <mergeCell ref="C61:D61"/>
    <mergeCell ref="F61:F62"/>
    <mergeCell ref="A62:B62"/>
    <mergeCell ref="C62:D62"/>
    <mergeCell ref="A55:B55"/>
    <mergeCell ref="C55:D55"/>
    <mergeCell ref="F55:F56"/>
    <mergeCell ref="A56:B56"/>
    <mergeCell ref="C56:D56"/>
    <mergeCell ref="A57:B57"/>
    <mergeCell ref="C57:D57"/>
    <mergeCell ref="F57:F58"/>
    <mergeCell ref="A58:B58"/>
    <mergeCell ref="C58:D58"/>
    <mergeCell ref="A51:B51"/>
    <mergeCell ref="C51:D51"/>
    <mergeCell ref="F51:F52"/>
    <mergeCell ref="A52:B52"/>
    <mergeCell ref="C52:D52"/>
    <mergeCell ref="F53:F54"/>
    <mergeCell ref="A54:B54"/>
    <mergeCell ref="C54:D54"/>
    <mergeCell ref="A47:B47"/>
    <mergeCell ref="C47:D47"/>
    <mergeCell ref="F47:F48"/>
    <mergeCell ref="A48:B48"/>
    <mergeCell ref="C48:D48"/>
    <mergeCell ref="A49:B49"/>
    <mergeCell ref="C49:D49"/>
    <mergeCell ref="F49:F50"/>
    <mergeCell ref="A50:B50"/>
    <mergeCell ref="C50:D50"/>
    <mergeCell ref="F43:F44"/>
    <mergeCell ref="A44:B44"/>
    <mergeCell ref="C44:D44"/>
    <mergeCell ref="A45:B45"/>
    <mergeCell ref="C45:D45"/>
    <mergeCell ref="F45:F46"/>
    <mergeCell ref="A46:B46"/>
    <mergeCell ref="C46:D46"/>
    <mergeCell ref="F31:F32"/>
    <mergeCell ref="F33:F34"/>
    <mergeCell ref="F35:F36"/>
    <mergeCell ref="F37:F38"/>
    <mergeCell ref="F39:F40"/>
    <mergeCell ref="F41:F42"/>
    <mergeCell ref="F21:F22"/>
    <mergeCell ref="F23:F24"/>
    <mergeCell ref="F25:F26"/>
    <mergeCell ref="C26:D26"/>
    <mergeCell ref="F27:F28"/>
    <mergeCell ref="F29:F30"/>
    <mergeCell ref="E10:F10"/>
    <mergeCell ref="A14:D14"/>
    <mergeCell ref="P14:V14"/>
    <mergeCell ref="F15:F16"/>
    <mergeCell ref="F17:F18"/>
    <mergeCell ref="F19:F20"/>
    <mergeCell ref="X1:X4"/>
    <mergeCell ref="A2:D2"/>
    <mergeCell ref="P2:V2"/>
    <mergeCell ref="I4:J4"/>
    <mergeCell ref="A6:C9"/>
    <mergeCell ref="D6:G7"/>
    <mergeCell ref="H6:N6"/>
    <mergeCell ref="P6:V6"/>
    <mergeCell ref="D8:F9"/>
    <mergeCell ref="X8:X12"/>
  </mergeCells>
  <conditionalFormatting sqref="H8:N13 P8:V13">
    <cfRule type="cellIs" dxfId="29" priority="4" stopIfTrue="1" operator="equal">
      <formula>$D$6</formula>
    </cfRule>
    <cfRule type="expression" dxfId="28" priority="5" stopIfTrue="1">
      <formula>AND(NOT(H8=""),NOT(ISERROR(MATCH(H8,arr_eventdate,0))))</formula>
    </cfRule>
    <cfRule type="expression" dxfId="27" priority="6" stopIfTrue="1">
      <formula>AND(NOT(H8=""),NOT(ISERROR(MATCH(H8,arr_holidaydate,0))))</formula>
    </cfRule>
  </conditionalFormatting>
  <conditionalFormatting sqref="H69:N74 P69:V74">
    <cfRule type="cellIs" dxfId="26" priority="1" stopIfTrue="1" operator="equal">
      <formula>$D$67</formula>
    </cfRule>
    <cfRule type="expression" dxfId="25" priority="2" stopIfTrue="1">
      <formula>AND(NOT(H69=""),NOT(ISERROR(MATCH(H69,arr_eventdate,0))))</formula>
    </cfRule>
    <cfRule type="expression" dxfId="24" priority="3" stopIfTrue="1">
      <formula>AND(NOT(H69=""),NOT(ISERROR(MATCH(H69,arr_holidaydate,0))))</formula>
    </cfRule>
  </conditionalFormatting>
  <hyperlinks>
    <hyperlink ref="A2" r:id="rId1" display="More Calendars" xr:uid="{00000000-0004-0000-0200-000000000000}"/>
    <hyperlink ref="A2:D2" r:id="rId2" display="Daily Planner Template" xr:uid="{00000000-0004-0000-02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24"/>
  <sheetViews>
    <sheetView showGridLines="0" workbookViewId="0"/>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f>'5-6'!D4+2</f>
        <v>44612</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20</v>
      </c>
      <c r="B6" s="111"/>
      <c r="C6" s="111"/>
      <c r="D6" s="113">
        <f>D4</f>
        <v>44612</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Sunday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S13" si="1">IF(Q9="","",IF(MONTH(Q9+1)&lt;&gt;MONTH(Q9),"",Q9+1))</f>
        <v>44628</v>
      </c>
      <c r="S9" s="68">
        <f>IF(R9="","",IF(MONTH(R9+1)&lt;&gt;MONTH(R9),"",R9+1))</f>
        <v>44629</v>
      </c>
      <c r="T9" s="68">
        <f t="shared" ref="T9:V13" si="2">IF(S9="","",IF(MONTH(S9+1)&lt;&gt;MONTH(S9),"",S9+1))</f>
        <v>44630</v>
      </c>
      <c r="U9" s="68">
        <f t="shared" si="2"/>
        <v>44631</v>
      </c>
      <c r="V9" s="68">
        <f t="shared" si="2"/>
        <v>44632</v>
      </c>
      <c r="X9" s="122"/>
    </row>
    <row r="10" spans="1:24" ht="12.75" customHeight="1" x14ac:dyDescent="0.2">
      <c r="A10" s="76" t="str">
        <f t="array" ref="A10">IFERROR(INDEX(arr_holiday,SMALL(IF(arr_holidaydate=$D$6,ROW(arr_holidaydate)),ROW()-ROW($A$9))),"")</f>
        <v/>
      </c>
      <c r="B10" s="73"/>
      <c r="C10" s="73"/>
      <c r="D10" s="73"/>
      <c r="E10" s="110" t="str">
        <f>"W"&amp;TEXT(1+INT((D6-DATE(YEAR(D6+4-WEEKDAY(D6+6)),1,5)+
WEEKDAY(DATE(YEAR(D6+4-WEEKDAY(D6+6)),1,3)))/7),"00")&amp;"-"&amp;WEEKDAY(D6,2)</f>
        <v>W07-7</v>
      </c>
      <c r="F10" s="110"/>
      <c r="H10" s="68">
        <f t="shared" ref="H10:H13" si="3">IF(N9="","",IF(MONTH(N9+1)&lt;&gt;MONTH(N9),"",N9+1))</f>
        <v>44605</v>
      </c>
      <c r="I10" s="68">
        <f t="shared" ref="I10:N13" si="4">IF(H10="","",IF(MONTH(H10+1)&lt;&gt;MONTH(H10),"",H10+1))</f>
        <v>44606</v>
      </c>
      <c r="J10" s="68">
        <f t="shared" si="4"/>
        <v>44607</v>
      </c>
      <c r="K10" s="68">
        <f t="shared" si="4"/>
        <v>44608</v>
      </c>
      <c r="L10" s="68">
        <f t="shared" si="4"/>
        <v>44609</v>
      </c>
      <c r="M10" s="68">
        <f t="shared" si="4"/>
        <v>44610</v>
      </c>
      <c r="N10" s="68">
        <f t="shared" si="4"/>
        <v>44611</v>
      </c>
      <c r="O10" s="8"/>
      <c r="P10" s="68">
        <f t="shared" ref="P10:P13" si="5">IF(V9="","",IF(MONTH(V9+1)&lt;&gt;MONTH(V9),"",V9+1))</f>
        <v>44633</v>
      </c>
      <c r="Q10" s="68">
        <f t="shared" ref="Q10:Q13" si="6">IF(P10="","",IF(MONTH(P10+1)&lt;&gt;MONTH(P10),"",P10+1))</f>
        <v>44634</v>
      </c>
      <c r="R10" s="68">
        <f t="shared" si="1"/>
        <v>44635</v>
      </c>
      <c r="S10" s="68">
        <f t="shared" si="1"/>
        <v>44636</v>
      </c>
      <c r="T10" s="68">
        <f t="shared" si="2"/>
        <v>44637</v>
      </c>
      <c r="U10" s="68">
        <f t="shared" si="2"/>
        <v>44638</v>
      </c>
      <c r="V10" s="68">
        <f t="shared" si="2"/>
        <v>44639</v>
      </c>
      <c r="X10" s="122"/>
    </row>
    <row r="11" spans="1:24" x14ac:dyDescent="0.2">
      <c r="A11" s="76" t="str">
        <f t="array" ref="A11">IFERROR(INDEX(arr_holiday,SMALL(IF(arr_holidaydate=$D$6,ROW(arr_holidaydate)),ROW()-ROW($A$9))),"")</f>
        <v/>
      </c>
      <c r="B11" s="73"/>
      <c r="C11" s="73"/>
      <c r="D11" s="73"/>
      <c r="H11" s="68">
        <f t="shared" si="3"/>
        <v>44612</v>
      </c>
      <c r="I11" s="68">
        <f t="shared" si="4"/>
        <v>44613</v>
      </c>
      <c r="J11" s="68">
        <f t="shared" si="4"/>
        <v>44614</v>
      </c>
      <c r="K11" s="68">
        <f t="shared" si="4"/>
        <v>44615</v>
      </c>
      <c r="L11" s="68">
        <f t="shared" si="4"/>
        <v>44616</v>
      </c>
      <c r="M11" s="68">
        <f t="shared" si="4"/>
        <v>44617</v>
      </c>
      <c r="N11" s="68">
        <f t="shared" si="4"/>
        <v>44618</v>
      </c>
      <c r="O11" s="8"/>
      <c r="P11" s="68">
        <f t="shared" si="5"/>
        <v>44640</v>
      </c>
      <c r="Q11" s="68">
        <f t="shared" si="6"/>
        <v>44641</v>
      </c>
      <c r="R11" s="68">
        <f t="shared" si="1"/>
        <v>44642</v>
      </c>
      <c r="S11" s="68">
        <f t="shared" si="1"/>
        <v>44643</v>
      </c>
      <c r="T11" s="68">
        <f t="shared" si="2"/>
        <v>44644</v>
      </c>
      <c r="U11" s="68">
        <f t="shared" si="2"/>
        <v>44645</v>
      </c>
      <c r="V11" s="68">
        <f t="shared" si="2"/>
        <v>44646</v>
      </c>
      <c r="X11" s="122"/>
    </row>
    <row r="12" spans="1:24" x14ac:dyDescent="0.2">
      <c r="A12" s="76" t="str">
        <f t="array" ref="A12">IFERROR(INDEX(arr_holiday,SMALL(IF(arr_holidaydate=$D$6,ROW(arr_holidaydate)),ROW()-ROW($A$9))),"")</f>
        <v/>
      </c>
      <c r="B12" s="73"/>
      <c r="C12" s="73"/>
      <c r="D12" s="73"/>
      <c r="H12" s="68">
        <f t="shared" si="3"/>
        <v>44619</v>
      </c>
      <c r="I12" s="68">
        <f t="shared" si="4"/>
        <v>44620</v>
      </c>
      <c r="J12" s="68" t="str">
        <f t="shared" si="4"/>
        <v/>
      </c>
      <c r="K12" s="68" t="str">
        <f t="shared" si="4"/>
        <v/>
      </c>
      <c r="L12" s="68" t="str">
        <f t="shared" si="4"/>
        <v/>
      </c>
      <c r="M12" s="68" t="str">
        <f t="shared" si="4"/>
        <v/>
      </c>
      <c r="N12" s="68" t="str">
        <f t="shared" si="4"/>
        <v/>
      </c>
      <c r="O12" s="8"/>
      <c r="P12" s="68">
        <f t="shared" si="5"/>
        <v>44647</v>
      </c>
      <c r="Q12" s="68">
        <f t="shared" si="6"/>
        <v>44648</v>
      </c>
      <c r="R12" s="68">
        <f t="shared" si="1"/>
        <v>44649</v>
      </c>
      <c r="S12" s="68">
        <f t="shared" si="1"/>
        <v>44650</v>
      </c>
      <c r="T12" s="68">
        <f t="shared" si="2"/>
        <v>44651</v>
      </c>
      <c r="U12" s="68" t="str">
        <f t="shared" si="2"/>
        <v/>
      </c>
      <c r="V12" s="68" t="str">
        <f t="shared" si="2"/>
        <v/>
      </c>
      <c r="X12" s="122"/>
    </row>
    <row r="13" spans="1:24" x14ac:dyDescent="0.2">
      <c r="A13" s="76" t="str">
        <f t="array" ref="A13">IFERROR(INDEX(arr_holiday,SMALL(IF(arr_holidaydate=$D$6,ROW(arr_holidaydate)),ROW()-ROW($A$9))),"")</f>
        <v/>
      </c>
      <c r="H13" s="68" t="str">
        <f t="shared" si="3"/>
        <v/>
      </c>
      <c r="I13" s="68" t="str">
        <f t="shared" si="4"/>
        <v/>
      </c>
      <c r="J13" s="68" t="str">
        <f t="shared" si="4"/>
        <v/>
      </c>
      <c r="K13" s="68" t="str">
        <f t="shared" si="4"/>
        <v/>
      </c>
      <c r="L13" s="68" t="str">
        <f t="shared" si="4"/>
        <v/>
      </c>
      <c r="M13" s="68" t="str">
        <f t="shared" si="4"/>
        <v/>
      </c>
      <c r="N13" s="68" t="str">
        <f t="shared" si="4"/>
        <v/>
      </c>
      <c r="O13" s="8"/>
      <c r="P13" s="68" t="str">
        <f t="shared" si="5"/>
        <v/>
      </c>
      <c r="Q13" s="68" t="str">
        <f t="shared" si="6"/>
        <v/>
      </c>
      <c r="R13" s="68" t="str">
        <f t="shared" si="1"/>
        <v/>
      </c>
      <c r="S13" s="68" t="str">
        <f t="shared" si="1"/>
        <v/>
      </c>
      <c r="T13" s="68" t="str">
        <f t="shared" si="2"/>
        <v/>
      </c>
      <c r="U13" s="68" t="str">
        <f t="shared" si="2"/>
        <v/>
      </c>
      <c r="V13" s="68" t="str">
        <f t="shared" si="2"/>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21</v>
      </c>
      <c r="B67" s="111"/>
      <c r="C67" s="111"/>
      <c r="D67" s="113">
        <f>D4+1</f>
        <v>44613</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Monday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K74" si="7">IF(I70="","",IF(MONTH(I70+1)&lt;&gt;MONTH(I70),"",I70+1))</f>
        <v>44600</v>
      </c>
      <c r="K70" s="68">
        <f>IF(J70="","",IF(MONTH(J70+1)&lt;&gt;MONTH(J70),"",J70+1))</f>
        <v>44601</v>
      </c>
      <c r="L70" s="68">
        <f t="shared" ref="L70:N74" si="8">IF(K70="","",IF(MONTH(K70+1)&lt;&gt;MONTH(K70),"",K70+1))</f>
        <v>44602</v>
      </c>
      <c r="M70" s="68">
        <f t="shared" si="8"/>
        <v>44603</v>
      </c>
      <c r="N70" s="68">
        <f t="shared" si="8"/>
        <v>44604</v>
      </c>
      <c r="O70" s="8"/>
      <c r="P70" s="68">
        <f>IF(V69="","",IF(MONTH(V69+1)&lt;&gt;MONTH(V69),"",V69+1))</f>
        <v>44626</v>
      </c>
      <c r="Q70" s="68">
        <f>IF(P70="","",IF(MONTH(P70+1)&lt;&gt;MONTH(P70),"",P70+1))</f>
        <v>44627</v>
      </c>
      <c r="R70" s="68">
        <f t="shared" ref="R70:S74" si="9">IF(Q70="","",IF(MONTH(Q70+1)&lt;&gt;MONTH(Q70),"",Q70+1))</f>
        <v>44628</v>
      </c>
      <c r="S70" s="68">
        <f>IF(R70="","",IF(MONTH(R70+1)&lt;&gt;MONTH(R70),"",R70+1))</f>
        <v>44629</v>
      </c>
      <c r="T70" s="68">
        <f t="shared" ref="T70:V74" si="10">IF(S70="","",IF(MONTH(S70+1)&lt;&gt;MONTH(S70),"",S70+1))</f>
        <v>44630</v>
      </c>
      <c r="U70" s="68">
        <f t="shared" si="10"/>
        <v>44631</v>
      </c>
      <c r="V70" s="68">
        <f t="shared" si="10"/>
        <v>44632</v>
      </c>
    </row>
    <row r="71" spans="1:22" ht="12.75" customHeight="1" x14ac:dyDescent="0.2">
      <c r="A71" s="76" t="str">
        <f t="array" ref="A71">IFERROR(INDEX(arr_holiday,SMALL(IF(arr_holidaydate=$D$67,ROW(arr_holidaydate)),ROW()-ROW($A$70))),"")</f>
        <v>President's Day</v>
      </c>
      <c r="B71" s="73"/>
      <c r="C71" s="73"/>
      <c r="D71" s="73"/>
      <c r="E71" s="110" t="str">
        <f>"W"&amp;TEXT(1+INT((D67-DATE(YEAR(D67+4-WEEKDAY(D67+6)),1,5)+
WEEKDAY(DATE(YEAR(D67+4-WEEKDAY(D67+6)),1,3)))/7),"00")&amp;"-"&amp;WEEKDAY(D67,2)</f>
        <v>W08-1</v>
      </c>
      <c r="F71" s="110"/>
      <c r="H71" s="68">
        <f t="shared" ref="H71:H74" si="11">IF(N70="","",IF(MONTH(N70+1)&lt;&gt;MONTH(N70),"",N70+1))</f>
        <v>44605</v>
      </c>
      <c r="I71" s="68">
        <f t="shared" ref="I71:I74" si="12">IF(H71="","",IF(MONTH(H71+1)&lt;&gt;MONTH(H71),"",H71+1))</f>
        <v>44606</v>
      </c>
      <c r="J71" s="68">
        <f t="shared" si="7"/>
        <v>44607</v>
      </c>
      <c r="K71" s="68">
        <f t="shared" si="7"/>
        <v>44608</v>
      </c>
      <c r="L71" s="68">
        <f t="shared" si="8"/>
        <v>44609</v>
      </c>
      <c r="M71" s="68">
        <f t="shared" si="8"/>
        <v>44610</v>
      </c>
      <c r="N71" s="68">
        <f t="shared" si="8"/>
        <v>44611</v>
      </c>
      <c r="O71" s="8"/>
      <c r="P71" s="68">
        <f t="shared" ref="P71:P74" si="13">IF(V70="","",IF(MONTH(V70+1)&lt;&gt;MONTH(V70),"",V70+1))</f>
        <v>44633</v>
      </c>
      <c r="Q71" s="68">
        <f t="shared" ref="Q71:Q74" si="14">IF(P71="","",IF(MONTH(P71+1)&lt;&gt;MONTH(P71),"",P71+1))</f>
        <v>44634</v>
      </c>
      <c r="R71" s="68">
        <f t="shared" si="9"/>
        <v>44635</v>
      </c>
      <c r="S71" s="68">
        <f t="shared" si="9"/>
        <v>44636</v>
      </c>
      <c r="T71" s="68">
        <f t="shared" si="10"/>
        <v>44637</v>
      </c>
      <c r="U71" s="68">
        <f t="shared" si="10"/>
        <v>44638</v>
      </c>
      <c r="V71" s="68">
        <f t="shared" si="10"/>
        <v>44639</v>
      </c>
    </row>
    <row r="72" spans="1:22" x14ac:dyDescent="0.2">
      <c r="A72" s="76" t="str">
        <f t="array" ref="A72">IFERROR(INDEX(arr_holiday,SMALL(IF(arr_holidaydate=$D$67,ROW(arr_holidaydate)),ROW()-ROW($A$70))),"")</f>
        <v/>
      </c>
      <c r="B72" s="73"/>
      <c r="C72" s="73"/>
      <c r="D72" s="73"/>
      <c r="H72" s="68">
        <f t="shared" si="11"/>
        <v>44612</v>
      </c>
      <c r="I72" s="68">
        <f t="shared" si="12"/>
        <v>44613</v>
      </c>
      <c r="J72" s="68">
        <f t="shared" si="7"/>
        <v>44614</v>
      </c>
      <c r="K72" s="68">
        <f t="shared" si="7"/>
        <v>44615</v>
      </c>
      <c r="L72" s="68">
        <f t="shared" si="8"/>
        <v>44616</v>
      </c>
      <c r="M72" s="68">
        <f t="shared" si="8"/>
        <v>44617</v>
      </c>
      <c r="N72" s="68">
        <f t="shared" si="8"/>
        <v>44618</v>
      </c>
      <c r="O72" s="8"/>
      <c r="P72" s="68">
        <f t="shared" si="13"/>
        <v>44640</v>
      </c>
      <c r="Q72" s="68">
        <f t="shared" si="14"/>
        <v>44641</v>
      </c>
      <c r="R72" s="68">
        <f t="shared" si="9"/>
        <v>44642</v>
      </c>
      <c r="S72" s="68">
        <f t="shared" si="9"/>
        <v>44643</v>
      </c>
      <c r="T72" s="68">
        <f t="shared" si="10"/>
        <v>44644</v>
      </c>
      <c r="U72" s="68">
        <f t="shared" si="10"/>
        <v>44645</v>
      </c>
      <c r="V72" s="68">
        <f t="shared" si="10"/>
        <v>44646</v>
      </c>
    </row>
    <row r="73" spans="1:22" x14ac:dyDescent="0.2">
      <c r="A73" s="76" t="str">
        <f t="array" ref="A73">IFERROR(INDEX(arr_holiday,SMALL(IF(arr_holidaydate=$D$67,ROW(arr_holidaydate)),ROW()-ROW($A$70))),"")</f>
        <v/>
      </c>
      <c r="B73" s="73"/>
      <c r="C73" s="73"/>
      <c r="D73" s="73"/>
      <c r="H73" s="68">
        <f t="shared" si="11"/>
        <v>44619</v>
      </c>
      <c r="I73" s="68">
        <f t="shared" si="12"/>
        <v>44620</v>
      </c>
      <c r="J73" s="68" t="str">
        <f t="shared" si="7"/>
        <v/>
      </c>
      <c r="K73" s="68" t="str">
        <f t="shared" si="7"/>
        <v/>
      </c>
      <c r="L73" s="68" t="str">
        <f t="shared" si="8"/>
        <v/>
      </c>
      <c r="M73" s="68" t="str">
        <f t="shared" si="8"/>
        <v/>
      </c>
      <c r="N73" s="68" t="str">
        <f t="shared" si="8"/>
        <v/>
      </c>
      <c r="O73" s="8"/>
      <c r="P73" s="68">
        <f t="shared" si="13"/>
        <v>44647</v>
      </c>
      <c r="Q73" s="68">
        <f t="shared" si="14"/>
        <v>44648</v>
      </c>
      <c r="R73" s="68">
        <f t="shared" si="9"/>
        <v>44649</v>
      </c>
      <c r="S73" s="68">
        <f t="shared" si="9"/>
        <v>44650</v>
      </c>
      <c r="T73" s="68">
        <f t="shared" si="10"/>
        <v>44651</v>
      </c>
      <c r="U73" s="68" t="str">
        <f t="shared" si="10"/>
        <v/>
      </c>
      <c r="V73" s="68" t="str">
        <f t="shared" si="10"/>
        <v/>
      </c>
    </row>
    <row r="74" spans="1:22" x14ac:dyDescent="0.2">
      <c r="A74" s="76" t="str">
        <f t="array" ref="A74">IFERROR(INDEX(arr_holiday,SMALL(IF(arr_holidaydate=$D$67,ROW(arr_holidaydate)),ROW()-ROW($A$70))),"")</f>
        <v/>
      </c>
      <c r="B74" s="73"/>
      <c r="C74" s="73"/>
      <c r="D74" s="73"/>
      <c r="H74" s="68" t="str">
        <f t="shared" si="11"/>
        <v/>
      </c>
      <c r="I74" s="68" t="str">
        <f t="shared" si="12"/>
        <v/>
      </c>
      <c r="J74" s="68" t="str">
        <f t="shared" si="7"/>
        <v/>
      </c>
      <c r="K74" s="68" t="str">
        <f t="shared" si="7"/>
        <v/>
      </c>
      <c r="L74" s="68" t="str">
        <f t="shared" si="8"/>
        <v/>
      </c>
      <c r="M74" s="68" t="str">
        <f t="shared" si="8"/>
        <v/>
      </c>
      <c r="N74" s="68" t="str">
        <f t="shared" si="8"/>
        <v/>
      </c>
      <c r="O74" s="8"/>
      <c r="P74" s="68" t="str">
        <f t="shared" si="13"/>
        <v/>
      </c>
      <c r="Q74" s="68" t="str">
        <f t="shared" si="14"/>
        <v/>
      </c>
      <c r="R74" s="68" t="str">
        <f t="shared" si="9"/>
        <v/>
      </c>
      <c r="S74" s="68" t="str">
        <f t="shared" si="9"/>
        <v/>
      </c>
      <c r="T74" s="68" t="str">
        <f t="shared" si="10"/>
        <v/>
      </c>
      <c r="U74" s="68" t="str">
        <f t="shared" si="10"/>
        <v/>
      </c>
      <c r="V74" s="68" t="str">
        <f t="shared" si="10"/>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A120:B120"/>
    <mergeCell ref="C120:D120"/>
    <mergeCell ref="F120:F121"/>
    <mergeCell ref="A121:B121"/>
    <mergeCell ref="C121:D121"/>
    <mergeCell ref="A122:B122"/>
    <mergeCell ref="C122:D122"/>
    <mergeCell ref="F122:F123"/>
    <mergeCell ref="A123:B123"/>
    <mergeCell ref="C123:D123"/>
    <mergeCell ref="A116:B116"/>
    <mergeCell ref="C116:D116"/>
    <mergeCell ref="F116:F117"/>
    <mergeCell ref="A117:B117"/>
    <mergeCell ref="C117:D117"/>
    <mergeCell ref="A118:B118"/>
    <mergeCell ref="C118:D118"/>
    <mergeCell ref="F118:F119"/>
    <mergeCell ref="A119:B119"/>
    <mergeCell ref="C119:D119"/>
    <mergeCell ref="A112:B112"/>
    <mergeCell ref="C112:D112"/>
    <mergeCell ref="F112:F113"/>
    <mergeCell ref="A113:B113"/>
    <mergeCell ref="C113:D113"/>
    <mergeCell ref="F114:F115"/>
    <mergeCell ref="A115:B115"/>
    <mergeCell ref="C115:D115"/>
    <mergeCell ref="A108:B108"/>
    <mergeCell ref="C108:D108"/>
    <mergeCell ref="F108:F109"/>
    <mergeCell ref="A109:B109"/>
    <mergeCell ref="C109:D109"/>
    <mergeCell ref="A110:B110"/>
    <mergeCell ref="C110:D110"/>
    <mergeCell ref="F110:F111"/>
    <mergeCell ref="A111:B111"/>
    <mergeCell ref="C111:D111"/>
    <mergeCell ref="A105:B105"/>
    <mergeCell ref="C105:D105"/>
    <mergeCell ref="A106:B106"/>
    <mergeCell ref="C106:D106"/>
    <mergeCell ref="F106:F107"/>
    <mergeCell ref="A107:B107"/>
    <mergeCell ref="C107:D107"/>
    <mergeCell ref="F94:F95"/>
    <mergeCell ref="F96:F97"/>
    <mergeCell ref="F98:F99"/>
    <mergeCell ref="F100:F101"/>
    <mergeCell ref="F102:F103"/>
    <mergeCell ref="F104:F105"/>
    <mergeCell ref="F84:F85"/>
    <mergeCell ref="F86:F87"/>
    <mergeCell ref="C87:D87"/>
    <mergeCell ref="F88:F89"/>
    <mergeCell ref="F90:F91"/>
    <mergeCell ref="F92:F93"/>
    <mergeCell ref="A75:D75"/>
    <mergeCell ref="P75:V75"/>
    <mergeCell ref="F76:F77"/>
    <mergeCell ref="F78:F79"/>
    <mergeCell ref="F80:F81"/>
    <mergeCell ref="F82:F83"/>
    <mergeCell ref="A67:C70"/>
    <mergeCell ref="D67:G68"/>
    <mergeCell ref="H67:N67"/>
    <mergeCell ref="P67:V67"/>
    <mergeCell ref="D69:F70"/>
    <mergeCell ref="E71:F71"/>
    <mergeCell ref="A59:B59"/>
    <mergeCell ref="C59:D59"/>
    <mergeCell ref="F59:F60"/>
    <mergeCell ref="A60:B60"/>
    <mergeCell ref="C60:D60"/>
    <mergeCell ref="A61:B61"/>
    <mergeCell ref="C61:D61"/>
    <mergeCell ref="F61:F62"/>
    <mergeCell ref="A62:B62"/>
    <mergeCell ref="C62:D62"/>
    <mergeCell ref="A55:B55"/>
    <mergeCell ref="C55:D55"/>
    <mergeCell ref="F55:F56"/>
    <mergeCell ref="A56:B56"/>
    <mergeCell ref="C56:D56"/>
    <mergeCell ref="A57:B57"/>
    <mergeCell ref="C57:D57"/>
    <mergeCell ref="F57:F58"/>
    <mergeCell ref="A58:B58"/>
    <mergeCell ref="C58:D58"/>
    <mergeCell ref="A51:B51"/>
    <mergeCell ref="C51:D51"/>
    <mergeCell ref="F51:F52"/>
    <mergeCell ref="A52:B52"/>
    <mergeCell ref="C52:D52"/>
    <mergeCell ref="F53:F54"/>
    <mergeCell ref="A54:B54"/>
    <mergeCell ref="C54:D54"/>
    <mergeCell ref="A47:B47"/>
    <mergeCell ref="C47:D47"/>
    <mergeCell ref="F47:F48"/>
    <mergeCell ref="A48:B48"/>
    <mergeCell ref="C48:D48"/>
    <mergeCell ref="A49:B49"/>
    <mergeCell ref="C49:D49"/>
    <mergeCell ref="F49:F50"/>
    <mergeCell ref="A50:B50"/>
    <mergeCell ref="C50:D50"/>
    <mergeCell ref="F43:F44"/>
    <mergeCell ref="A44:B44"/>
    <mergeCell ref="C44:D44"/>
    <mergeCell ref="A45:B45"/>
    <mergeCell ref="C45:D45"/>
    <mergeCell ref="F45:F46"/>
    <mergeCell ref="A46:B46"/>
    <mergeCell ref="C46:D46"/>
    <mergeCell ref="F31:F32"/>
    <mergeCell ref="F33:F34"/>
    <mergeCell ref="F35:F36"/>
    <mergeCell ref="F37:F38"/>
    <mergeCell ref="F39:F40"/>
    <mergeCell ref="F41:F42"/>
    <mergeCell ref="F21:F22"/>
    <mergeCell ref="F23:F24"/>
    <mergeCell ref="F25:F26"/>
    <mergeCell ref="C26:D26"/>
    <mergeCell ref="F27:F28"/>
    <mergeCell ref="F29:F30"/>
    <mergeCell ref="E10:F10"/>
    <mergeCell ref="A14:D14"/>
    <mergeCell ref="P14:V14"/>
    <mergeCell ref="F15:F16"/>
    <mergeCell ref="F17:F18"/>
    <mergeCell ref="F19:F20"/>
    <mergeCell ref="X1:X4"/>
    <mergeCell ref="A2:D2"/>
    <mergeCell ref="P2:V2"/>
    <mergeCell ref="I4:J4"/>
    <mergeCell ref="A6:C9"/>
    <mergeCell ref="D6:G7"/>
    <mergeCell ref="H6:N6"/>
    <mergeCell ref="P6:V6"/>
    <mergeCell ref="D8:F9"/>
    <mergeCell ref="X8:X12"/>
  </mergeCells>
  <conditionalFormatting sqref="H8:N13 P8:V13">
    <cfRule type="cellIs" dxfId="23" priority="4" stopIfTrue="1" operator="equal">
      <formula>$D$6</formula>
    </cfRule>
    <cfRule type="expression" dxfId="22" priority="5" stopIfTrue="1">
      <formula>AND(NOT(H8=""),NOT(ISERROR(MATCH(H8,arr_eventdate,0))))</formula>
    </cfRule>
    <cfRule type="expression" dxfId="21" priority="6" stopIfTrue="1">
      <formula>AND(NOT(H8=""),NOT(ISERROR(MATCH(H8,arr_holidaydate,0))))</formula>
    </cfRule>
  </conditionalFormatting>
  <conditionalFormatting sqref="H69:N74 P69:V74">
    <cfRule type="cellIs" dxfId="20" priority="1" stopIfTrue="1" operator="equal">
      <formula>$D$67</formula>
    </cfRule>
    <cfRule type="expression" dxfId="19" priority="2" stopIfTrue="1">
      <formula>AND(NOT(H69=""),NOT(ISERROR(MATCH(H69,arr_eventdate,0))))</formula>
    </cfRule>
    <cfRule type="expression" dxfId="18" priority="3" stopIfTrue="1">
      <formula>AND(NOT(H69=""),NOT(ISERROR(MATCH(H69,arr_holidaydate,0))))</formula>
    </cfRule>
  </conditionalFormatting>
  <hyperlinks>
    <hyperlink ref="A2" r:id="rId1" display="More Calendars" xr:uid="{00000000-0004-0000-0300-000000000000}"/>
    <hyperlink ref="A2:D2" r:id="rId2" display="Daily Planner Template" xr:uid="{00000000-0004-0000-03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X124"/>
  <sheetViews>
    <sheetView showGridLines="0" workbookViewId="0"/>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f>'7-8'!D4+2</f>
        <v>44614</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22</v>
      </c>
      <c r="B6" s="111"/>
      <c r="C6" s="111"/>
      <c r="D6" s="113">
        <f>D4</f>
        <v>44614</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Tuesday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S13" si="1">IF(Q9="","",IF(MONTH(Q9+1)&lt;&gt;MONTH(Q9),"",Q9+1))</f>
        <v>44628</v>
      </c>
      <c r="S9" s="68">
        <f>IF(R9="","",IF(MONTH(R9+1)&lt;&gt;MONTH(R9),"",R9+1))</f>
        <v>44629</v>
      </c>
      <c r="T9" s="68">
        <f t="shared" ref="T9:V13" si="2">IF(S9="","",IF(MONTH(S9+1)&lt;&gt;MONTH(S9),"",S9+1))</f>
        <v>44630</v>
      </c>
      <c r="U9" s="68">
        <f t="shared" si="2"/>
        <v>44631</v>
      </c>
      <c r="V9" s="68">
        <f t="shared" si="2"/>
        <v>44632</v>
      </c>
      <c r="X9" s="122"/>
    </row>
    <row r="10" spans="1:24" ht="12.75" customHeight="1" x14ac:dyDescent="0.2">
      <c r="A10" s="76" t="str">
        <f t="array" ref="A10">IFERROR(INDEX(arr_holiday,SMALL(IF(arr_holidaydate=$D$6,ROW(arr_holidaydate)),ROW()-ROW($A$9))),"")</f>
        <v/>
      </c>
      <c r="B10" s="73"/>
      <c r="C10" s="73"/>
      <c r="D10" s="73"/>
      <c r="E10" s="110" t="str">
        <f>"W"&amp;TEXT(1+INT((D6-DATE(YEAR(D6+4-WEEKDAY(D6+6)),1,5)+
WEEKDAY(DATE(YEAR(D6+4-WEEKDAY(D6+6)),1,3)))/7),"00")&amp;"-"&amp;WEEKDAY(D6,2)</f>
        <v>W08-2</v>
      </c>
      <c r="F10" s="110"/>
      <c r="H10" s="68">
        <f t="shared" ref="H10:H13" si="3">IF(N9="","",IF(MONTH(N9+1)&lt;&gt;MONTH(N9),"",N9+1))</f>
        <v>44605</v>
      </c>
      <c r="I10" s="68">
        <f t="shared" ref="I10:N13" si="4">IF(H10="","",IF(MONTH(H10+1)&lt;&gt;MONTH(H10),"",H10+1))</f>
        <v>44606</v>
      </c>
      <c r="J10" s="68">
        <f t="shared" si="4"/>
        <v>44607</v>
      </c>
      <c r="K10" s="68">
        <f t="shared" si="4"/>
        <v>44608</v>
      </c>
      <c r="L10" s="68">
        <f t="shared" si="4"/>
        <v>44609</v>
      </c>
      <c r="M10" s="68">
        <f t="shared" si="4"/>
        <v>44610</v>
      </c>
      <c r="N10" s="68">
        <f t="shared" si="4"/>
        <v>44611</v>
      </c>
      <c r="O10" s="8"/>
      <c r="P10" s="68">
        <f t="shared" ref="P10:P13" si="5">IF(V9="","",IF(MONTH(V9+1)&lt;&gt;MONTH(V9),"",V9+1))</f>
        <v>44633</v>
      </c>
      <c r="Q10" s="68">
        <f t="shared" ref="Q10:Q13" si="6">IF(P10="","",IF(MONTH(P10+1)&lt;&gt;MONTH(P10),"",P10+1))</f>
        <v>44634</v>
      </c>
      <c r="R10" s="68">
        <f t="shared" si="1"/>
        <v>44635</v>
      </c>
      <c r="S10" s="68">
        <f t="shared" si="1"/>
        <v>44636</v>
      </c>
      <c r="T10" s="68">
        <f t="shared" si="2"/>
        <v>44637</v>
      </c>
      <c r="U10" s="68">
        <f t="shared" si="2"/>
        <v>44638</v>
      </c>
      <c r="V10" s="68">
        <f t="shared" si="2"/>
        <v>44639</v>
      </c>
      <c r="X10" s="122"/>
    </row>
    <row r="11" spans="1:24" x14ac:dyDescent="0.2">
      <c r="A11" s="76" t="str">
        <f t="array" ref="A11">IFERROR(INDEX(arr_holiday,SMALL(IF(arr_holidaydate=$D$6,ROW(arr_holidaydate)),ROW()-ROW($A$9))),"")</f>
        <v/>
      </c>
      <c r="B11" s="73"/>
      <c r="C11" s="73"/>
      <c r="D11" s="73"/>
      <c r="H11" s="68">
        <f t="shared" si="3"/>
        <v>44612</v>
      </c>
      <c r="I11" s="68">
        <f t="shared" si="4"/>
        <v>44613</v>
      </c>
      <c r="J11" s="68">
        <f t="shared" si="4"/>
        <v>44614</v>
      </c>
      <c r="K11" s="68">
        <f t="shared" si="4"/>
        <v>44615</v>
      </c>
      <c r="L11" s="68">
        <f t="shared" si="4"/>
        <v>44616</v>
      </c>
      <c r="M11" s="68">
        <f t="shared" si="4"/>
        <v>44617</v>
      </c>
      <c r="N11" s="68">
        <f t="shared" si="4"/>
        <v>44618</v>
      </c>
      <c r="O11" s="8"/>
      <c r="P11" s="68">
        <f t="shared" si="5"/>
        <v>44640</v>
      </c>
      <c r="Q11" s="68">
        <f t="shared" si="6"/>
        <v>44641</v>
      </c>
      <c r="R11" s="68">
        <f t="shared" si="1"/>
        <v>44642</v>
      </c>
      <c r="S11" s="68">
        <f t="shared" si="1"/>
        <v>44643</v>
      </c>
      <c r="T11" s="68">
        <f t="shared" si="2"/>
        <v>44644</v>
      </c>
      <c r="U11" s="68">
        <f t="shared" si="2"/>
        <v>44645</v>
      </c>
      <c r="V11" s="68">
        <f t="shared" si="2"/>
        <v>44646</v>
      </c>
      <c r="X11" s="122"/>
    </row>
    <row r="12" spans="1:24" x14ac:dyDescent="0.2">
      <c r="A12" s="76" t="str">
        <f t="array" ref="A12">IFERROR(INDEX(arr_holiday,SMALL(IF(arr_holidaydate=$D$6,ROW(arr_holidaydate)),ROW()-ROW($A$9))),"")</f>
        <v/>
      </c>
      <c r="B12" s="73"/>
      <c r="C12" s="73"/>
      <c r="D12" s="73"/>
      <c r="H12" s="68">
        <f t="shared" si="3"/>
        <v>44619</v>
      </c>
      <c r="I12" s="68">
        <f t="shared" si="4"/>
        <v>44620</v>
      </c>
      <c r="J12" s="68" t="str">
        <f t="shared" si="4"/>
        <v/>
      </c>
      <c r="K12" s="68" t="str">
        <f t="shared" si="4"/>
        <v/>
      </c>
      <c r="L12" s="68" t="str">
        <f t="shared" si="4"/>
        <v/>
      </c>
      <c r="M12" s="68" t="str">
        <f t="shared" si="4"/>
        <v/>
      </c>
      <c r="N12" s="68" t="str">
        <f t="shared" si="4"/>
        <v/>
      </c>
      <c r="O12" s="8"/>
      <c r="P12" s="68">
        <f t="shared" si="5"/>
        <v>44647</v>
      </c>
      <c r="Q12" s="68">
        <f t="shared" si="6"/>
        <v>44648</v>
      </c>
      <c r="R12" s="68">
        <f t="shared" si="1"/>
        <v>44649</v>
      </c>
      <c r="S12" s="68">
        <f t="shared" si="1"/>
        <v>44650</v>
      </c>
      <c r="T12" s="68">
        <f t="shared" si="2"/>
        <v>44651</v>
      </c>
      <c r="U12" s="68" t="str">
        <f t="shared" si="2"/>
        <v/>
      </c>
      <c r="V12" s="68" t="str">
        <f t="shared" si="2"/>
        <v/>
      </c>
      <c r="X12" s="122"/>
    </row>
    <row r="13" spans="1:24" x14ac:dyDescent="0.2">
      <c r="A13" s="76" t="str">
        <f t="array" ref="A13">IFERROR(INDEX(arr_holiday,SMALL(IF(arr_holidaydate=$D$6,ROW(arr_holidaydate)),ROW()-ROW($A$9))),"")</f>
        <v/>
      </c>
      <c r="H13" s="68" t="str">
        <f t="shared" si="3"/>
        <v/>
      </c>
      <c r="I13" s="68" t="str">
        <f t="shared" si="4"/>
        <v/>
      </c>
      <c r="J13" s="68" t="str">
        <f t="shared" si="4"/>
        <v/>
      </c>
      <c r="K13" s="68" t="str">
        <f t="shared" si="4"/>
        <v/>
      </c>
      <c r="L13" s="68" t="str">
        <f t="shared" si="4"/>
        <v/>
      </c>
      <c r="M13" s="68" t="str">
        <f t="shared" si="4"/>
        <v/>
      </c>
      <c r="N13" s="68" t="str">
        <f t="shared" si="4"/>
        <v/>
      </c>
      <c r="O13" s="8"/>
      <c r="P13" s="68" t="str">
        <f t="shared" si="5"/>
        <v/>
      </c>
      <c r="Q13" s="68" t="str">
        <f t="shared" si="6"/>
        <v/>
      </c>
      <c r="R13" s="68" t="str">
        <f t="shared" si="1"/>
        <v/>
      </c>
      <c r="S13" s="68" t="str">
        <f t="shared" si="1"/>
        <v/>
      </c>
      <c r="T13" s="68" t="str">
        <f t="shared" si="2"/>
        <v/>
      </c>
      <c r="U13" s="68" t="str">
        <f t="shared" si="2"/>
        <v/>
      </c>
      <c r="V13" s="68" t="str">
        <f t="shared" si="2"/>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23</v>
      </c>
      <c r="B67" s="111"/>
      <c r="C67" s="111"/>
      <c r="D67" s="113">
        <f>D4+1</f>
        <v>44615</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Wednesday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K74" si="7">IF(I70="","",IF(MONTH(I70+1)&lt;&gt;MONTH(I70),"",I70+1))</f>
        <v>44600</v>
      </c>
      <c r="K70" s="68">
        <f>IF(J70="","",IF(MONTH(J70+1)&lt;&gt;MONTH(J70),"",J70+1))</f>
        <v>44601</v>
      </c>
      <c r="L70" s="68">
        <f t="shared" ref="L70:N74" si="8">IF(K70="","",IF(MONTH(K70+1)&lt;&gt;MONTH(K70),"",K70+1))</f>
        <v>44602</v>
      </c>
      <c r="M70" s="68">
        <f t="shared" si="8"/>
        <v>44603</v>
      </c>
      <c r="N70" s="68">
        <f t="shared" si="8"/>
        <v>44604</v>
      </c>
      <c r="O70" s="8"/>
      <c r="P70" s="68">
        <f>IF(V69="","",IF(MONTH(V69+1)&lt;&gt;MONTH(V69),"",V69+1))</f>
        <v>44626</v>
      </c>
      <c r="Q70" s="68">
        <f>IF(P70="","",IF(MONTH(P70+1)&lt;&gt;MONTH(P70),"",P70+1))</f>
        <v>44627</v>
      </c>
      <c r="R70" s="68">
        <f t="shared" ref="R70:S74" si="9">IF(Q70="","",IF(MONTH(Q70+1)&lt;&gt;MONTH(Q70),"",Q70+1))</f>
        <v>44628</v>
      </c>
      <c r="S70" s="68">
        <f>IF(R70="","",IF(MONTH(R70+1)&lt;&gt;MONTH(R70),"",R70+1))</f>
        <v>44629</v>
      </c>
      <c r="T70" s="68">
        <f t="shared" ref="T70:V74" si="10">IF(S70="","",IF(MONTH(S70+1)&lt;&gt;MONTH(S70),"",S70+1))</f>
        <v>44630</v>
      </c>
      <c r="U70" s="68">
        <f t="shared" si="10"/>
        <v>44631</v>
      </c>
      <c r="V70" s="68">
        <f t="shared" si="10"/>
        <v>44632</v>
      </c>
    </row>
    <row r="71" spans="1:22" ht="12.75" customHeight="1" x14ac:dyDescent="0.2">
      <c r="A71" s="76" t="str">
        <f t="array" ref="A71">IFERROR(INDEX(arr_holiday,SMALL(IF(arr_holidaydate=$D$67,ROW(arr_holidaydate)),ROW()-ROW($A$70))),"")</f>
        <v/>
      </c>
      <c r="B71" s="73"/>
      <c r="C71" s="73"/>
      <c r="D71" s="73"/>
      <c r="E71" s="110" t="str">
        <f>"W"&amp;TEXT(1+INT((D67-DATE(YEAR(D67+4-WEEKDAY(D67+6)),1,5)+
WEEKDAY(DATE(YEAR(D67+4-WEEKDAY(D67+6)),1,3)))/7),"00")&amp;"-"&amp;WEEKDAY(D67,2)</f>
        <v>W08-3</v>
      </c>
      <c r="F71" s="110"/>
      <c r="H71" s="68">
        <f t="shared" ref="H71:H74" si="11">IF(N70="","",IF(MONTH(N70+1)&lt;&gt;MONTH(N70),"",N70+1))</f>
        <v>44605</v>
      </c>
      <c r="I71" s="68">
        <f t="shared" ref="I71:I74" si="12">IF(H71="","",IF(MONTH(H71+1)&lt;&gt;MONTH(H71),"",H71+1))</f>
        <v>44606</v>
      </c>
      <c r="J71" s="68">
        <f t="shared" si="7"/>
        <v>44607</v>
      </c>
      <c r="K71" s="68">
        <f t="shared" si="7"/>
        <v>44608</v>
      </c>
      <c r="L71" s="68">
        <f t="shared" si="8"/>
        <v>44609</v>
      </c>
      <c r="M71" s="68">
        <f t="shared" si="8"/>
        <v>44610</v>
      </c>
      <c r="N71" s="68">
        <f t="shared" si="8"/>
        <v>44611</v>
      </c>
      <c r="O71" s="8"/>
      <c r="P71" s="68">
        <f t="shared" ref="P71:P74" si="13">IF(V70="","",IF(MONTH(V70+1)&lt;&gt;MONTH(V70),"",V70+1))</f>
        <v>44633</v>
      </c>
      <c r="Q71" s="68">
        <f t="shared" ref="Q71:Q74" si="14">IF(P71="","",IF(MONTH(P71+1)&lt;&gt;MONTH(P71),"",P71+1))</f>
        <v>44634</v>
      </c>
      <c r="R71" s="68">
        <f t="shared" si="9"/>
        <v>44635</v>
      </c>
      <c r="S71" s="68">
        <f t="shared" si="9"/>
        <v>44636</v>
      </c>
      <c r="T71" s="68">
        <f t="shared" si="10"/>
        <v>44637</v>
      </c>
      <c r="U71" s="68">
        <f t="shared" si="10"/>
        <v>44638</v>
      </c>
      <c r="V71" s="68">
        <f t="shared" si="10"/>
        <v>44639</v>
      </c>
    </row>
    <row r="72" spans="1:22" x14ac:dyDescent="0.2">
      <c r="A72" s="76" t="str">
        <f t="array" ref="A72">IFERROR(INDEX(arr_holiday,SMALL(IF(arr_holidaydate=$D$67,ROW(arr_holidaydate)),ROW()-ROW($A$70))),"")</f>
        <v/>
      </c>
      <c r="B72" s="73"/>
      <c r="C72" s="73"/>
      <c r="D72" s="73"/>
      <c r="H72" s="68">
        <f t="shared" si="11"/>
        <v>44612</v>
      </c>
      <c r="I72" s="68">
        <f t="shared" si="12"/>
        <v>44613</v>
      </c>
      <c r="J72" s="68">
        <f t="shared" si="7"/>
        <v>44614</v>
      </c>
      <c r="K72" s="68">
        <f t="shared" si="7"/>
        <v>44615</v>
      </c>
      <c r="L72" s="68">
        <f t="shared" si="8"/>
        <v>44616</v>
      </c>
      <c r="M72" s="68">
        <f t="shared" si="8"/>
        <v>44617</v>
      </c>
      <c r="N72" s="68">
        <f t="shared" si="8"/>
        <v>44618</v>
      </c>
      <c r="O72" s="8"/>
      <c r="P72" s="68">
        <f t="shared" si="13"/>
        <v>44640</v>
      </c>
      <c r="Q72" s="68">
        <f t="shared" si="14"/>
        <v>44641</v>
      </c>
      <c r="R72" s="68">
        <f t="shared" si="9"/>
        <v>44642</v>
      </c>
      <c r="S72" s="68">
        <f t="shared" si="9"/>
        <v>44643</v>
      </c>
      <c r="T72" s="68">
        <f t="shared" si="10"/>
        <v>44644</v>
      </c>
      <c r="U72" s="68">
        <f t="shared" si="10"/>
        <v>44645</v>
      </c>
      <c r="V72" s="68">
        <f t="shared" si="10"/>
        <v>44646</v>
      </c>
    </row>
    <row r="73" spans="1:22" x14ac:dyDescent="0.2">
      <c r="A73" s="76" t="str">
        <f t="array" ref="A73">IFERROR(INDEX(arr_holiday,SMALL(IF(arr_holidaydate=$D$67,ROW(arr_holidaydate)),ROW()-ROW($A$70))),"")</f>
        <v/>
      </c>
      <c r="B73" s="73"/>
      <c r="C73" s="73"/>
      <c r="D73" s="73"/>
      <c r="H73" s="68">
        <f t="shared" si="11"/>
        <v>44619</v>
      </c>
      <c r="I73" s="68">
        <f t="shared" si="12"/>
        <v>44620</v>
      </c>
      <c r="J73" s="68" t="str">
        <f t="shared" si="7"/>
        <v/>
      </c>
      <c r="K73" s="68" t="str">
        <f t="shared" si="7"/>
        <v/>
      </c>
      <c r="L73" s="68" t="str">
        <f t="shared" si="8"/>
        <v/>
      </c>
      <c r="M73" s="68" t="str">
        <f t="shared" si="8"/>
        <v/>
      </c>
      <c r="N73" s="68" t="str">
        <f t="shared" si="8"/>
        <v/>
      </c>
      <c r="O73" s="8"/>
      <c r="P73" s="68">
        <f t="shared" si="13"/>
        <v>44647</v>
      </c>
      <c r="Q73" s="68">
        <f t="shared" si="14"/>
        <v>44648</v>
      </c>
      <c r="R73" s="68">
        <f t="shared" si="9"/>
        <v>44649</v>
      </c>
      <c r="S73" s="68">
        <f t="shared" si="9"/>
        <v>44650</v>
      </c>
      <c r="T73" s="68">
        <f t="shared" si="10"/>
        <v>44651</v>
      </c>
      <c r="U73" s="68" t="str">
        <f t="shared" si="10"/>
        <v/>
      </c>
      <c r="V73" s="68" t="str">
        <f t="shared" si="10"/>
        <v/>
      </c>
    </row>
    <row r="74" spans="1:22" x14ac:dyDescent="0.2">
      <c r="A74" s="76" t="str">
        <f t="array" ref="A74">IFERROR(INDEX(arr_holiday,SMALL(IF(arr_holidaydate=$D$67,ROW(arr_holidaydate)),ROW()-ROW($A$70))),"")</f>
        <v/>
      </c>
      <c r="B74" s="73"/>
      <c r="C74" s="73"/>
      <c r="D74" s="73"/>
      <c r="H74" s="68" t="str">
        <f t="shared" si="11"/>
        <v/>
      </c>
      <c r="I74" s="68" t="str">
        <f t="shared" si="12"/>
        <v/>
      </c>
      <c r="J74" s="68" t="str">
        <f t="shared" si="7"/>
        <v/>
      </c>
      <c r="K74" s="68" t="str">
        <f t="shared" si="7"/>
        <v/>
      </c>
      <c r="L74" s="68" t="str">
        <f t="shared" si="8"/>
        <v/>
      </c>
      <c r="M74" s="68" t="str">
        <f t="shared" si="8"/>
        <v/>
      </c>
      <c r="N74" s="68" t="str">
        <f t="shared" si="8"/>
        <v/>
      </c>
      <c r="O74" s="8"/>
      <c r="P74" s="68" t="str">
        <f t="shared" si="13"/>
        <v/>
      </c>
      <c r="Q74" s="68" t="str">
        <f t="shared" si="14"/>
        <v/>
      </c>
      <c r="R74" s="68" t="str">
        <f t="shared" si="9"/>
        <v/>
      </c>
      <c r="S74" s="68" t="str">
        <f t="shared" si="9"/>
        <v/>
      </c>
      <c r="T74" s="68" t="str">
        <f t="shared" si="10"/>
        <v/>
      </c>
      <c r="U74" s="68" t="str">
        <f t="shared" si="10"/>
        <v/>
      </c>
      <c r="V74" s="68" t="str">
        <f t="shared" si="10"/>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A120:B120"/>
    <mergeCell ref="C120:D120"/>
    <mergeCell ref="F120:F121"/>
    <mergeCell ref="A121:B121"/>
    <mergeCell ref="C121:D121"/>
    <mergeCell ref="A122:B122"/>
    <mergeCell ref="C122:D122"/>
    <mergeCell ref="F122:F123"/>
    <mergeCell ref="A123:B123"/>
    <mergeCell ref="C123:D123"/>
    <mergeCell ref="A116:B116"/>
    <mergeCell ref="C116:D116"/>
    <mergeCell ref="F116:F117"/>
    <mergeCell ref="A117:B117"/>
    <mergeCell ref="C117:D117"/>
    <mergeCell ref="A118:B118"/>
    <mergeCell ref="C118:D118"/>
    <mergeCell ref="F118:F119"/>
    <mergeCell ref="A119:B119"/>
    <mergeCell ref="C119:D119"/>
    <mergeCell ref="A112:B112"/>
    <mergeCell ref="C112:D112"/>
    <mergeCell ref="F112:F113"/>
    <mergeCell ref="A113:B113"/>
    <mergeCell ref="C113:D113"/>
    <mergeCell ref="F114:F115"/>
    <mergeCell ref="A115:B115"/>
    <mergeCell ref="C115:D115"/>
    <mergeCell ref="A108:B108"/>
    <mergeCell ref="C108:D108"/>
    <mergeCell ref="F108:F109"/>
    <mergeCell ref="A109:B109"/>
    <mergeCell ref="C109:D109"/>
    <mergeCell ref="A110:B110"/>
    <mergeCell ref="C110:D110"/>
    <mergeCell ref="F110:F111"/>
    <mergeCell ref="A111:B111"/>
    <mergeCell ref="C111:D111"/>
    <mergeCell ref="A105:B105"/>
    <mergeCell ref="C105:D105"/>
    <mergeCell ref="A106:B106"/>
    <mergeCell ref="C106:D106"/>
    <mergeCell ref="F106:F107"/>
    <mergeCell ref="A107:B107"/>
    <mergeCell ref="C107:D107"/>
    <mergeCell ref="F94:F95"/>
    <mergeCell ref="F96:F97"/>
    <mergeCell ref="F98:F99"/>
    <mergeCell ref="F100:F101"/>
    <mergeCell ref="F102:F103"/>
    <mergeCell ref="F104:F105"/>
    <mergeCell ref="F84:F85"/>
    <mergeCell ref="F86:F87"/>
    <mergeCell ref="C87:D87"/>
    <mergeCell ref="F88:F89"/>
    <mergeCell ref="F90:F91"/>
    <mergeCell ref="F92:F93"/>
    <mergeCell ref="A75:D75"/>
    <mergeCell ref="P75:V75"/>
    <mergeCell ref="F76:F77"/>
    <mergeCell ref="F78:F79"/>
    <mergeCell ref="F80:F81"/>
    <mergeCell ref="F82:F83"/>
    <mergeCell ref="A67:C70"/>
    <mergeCell ref="D67:G68"/>
    <mergeCell ref="H67:N67"/>
    <mergeCell ref="P67:V67"/>
    <mergeCell ref="D69:F70"/>
    <mergeCell ref="E71:F71"/>
    <mergeCell ref="A59:B59"/>
    <mergeCell ref="C59:D59"/>
    <mergeCell ref="F59:F60"/>
    <mergeCell ref="A60:B60"/>
    <mergeCell ref="C60:D60"/>
    <mergeCell ref="A61:B61"/>
    <mergeCell ref="C61:D61"/>
    <mergeCell ref="F61:F62"/>
    <mergeCell ref="A62:B62"/>
    <mergeCell ref="C62:D62"/>
    <mergeCell ref="A55:B55"/>
    <mergeCell ref="C55:D55"/>
    <mergeCell ref="F55:F56"/>
    <mergeCell ref="A56:B56"/>
    <mergeCell ref="C56:D56"/>
    <mergeCell ref="A57:B57"/>
    <mergeCell ref="C57:D57"/>
    <mergeCell ref="F57:F58"/>
    <mergeCell ref="A58:B58"/>
    <mergeCell ref="C58:D58"/>
    <mergeCell ref="A51:B51"/>
    <mergeCell ref="C51:D51"/>
    <mergeCell ref="F51:F52"/>
    <mergeCell ref="A52:B52"/>
    <mergeCell ref="C52:D52"/>
    <mergeCell ref="F53:F54"/>
    <mergeCell ref="A54:B54"/>
    <mergeCell ref="C54:D54"/>
    <mergeCell ref="A47:B47"/>
    <mergeCell ref="C47:D47"/>
    <mergeCell ref="F47:F48"/>
    <mergeCell ref="A48:B48"/>
    <mergeCell ref="C48:D48"/>
    <mergeCell ref="A49:B49"/>
    <mergeCell ref="C49:D49"/>
    <mergeCell ref="F49:F50"/>
    <mergeCell ref="A50:B50"/>
    <mergeCell ref="C50:D50"/>
    <mergeCell ref="F43:F44"/>
    <mergeCell ref="A44:B44"/>
    <mergeCell ref="C44:D44"/>
    <mergeCell ref="A45:B45"/>
    <mergeCell ref="C45:D45"/>
    <mergeCell ref="F45:F46"/>
    <mergeCell ref="A46:B46"/>
    <mergeCell ref="C46:D46"/>
    <mergeCell ref="F31:F32"/>
    <mergeCell ref="F33:F34"/>
    <mergeCell ref="F35:F36"/>
    <mergeCell ref="F37:F38"/>
    <mergeCell ref="F39:F40"/>
    <mergeCell ref="F41:F42"/>
    <mergeCell ref="F21:F22"/>
    <mergeCell ref="F23:F24"/>
    <mergeCell ref="F25:F26"/>
    <mergeCell ref="C26:D26"/>
    <mergeCell ref="F27:F28"/>
    <mergeCell ref="F29:F30"/>
    <mergeCell ref="E10:F10"/>
    <mergeCell ref="A14:D14"/>
    <mergeCell ref="P14:V14"/>
    <mergeCell ref="F15:F16"/>
    <mergeCell ref="F17:F18"/>
    <mergeCell ref="F19:F20"/>
    <mergeCell ref="X1:X4"/>
    <mergeCell ref="A2:D2"/>
    <mergeCell ref="P2:V2"/>
    <mergeCell ref="I4:J4"/>
    <mergeCell ref="A6:C9"/>
    <mergeCell ref="D6:G7"/>
    <mergeCell ref="H6:N6"/>
    <mergeCell ref="P6:V6"/>
    <mergeCell ref="D8:F9"/>
    <mergeCell ref="X8:X12"/>
  </mergeCells>
  <conditionalFormatting sqref="H8:N13 P8:V13">
    <cfRule type="cellIs" dxfId="17" priority="4" stopIfTrue="1" operator="equal">
      <formula>$D$6</formula>
    </cfRule>
    <cfRule type="expression" dxfId="16" priority="5" stopIfTrue="1">
      <formula>AND(NOT(H8=""),NOT(ISERROR(MATCH(H8,arr_eventdate,0))))</formula>
    </cfRule>
    <cfRule type="expression" dxfId="15" priority="6" stopIfTrue="1">
      <formula>AND(NOT(H8=""),NOT(ISERROR(MATCH(H8,arr_holidaydate,0))))</formula>
    </cfRule>
  </conditionalFormatting>
  <conditionalFormatting sqref="H69:N74 P69:V74">
    <cfRule type="cellIs" dxfId="14" priority="1" stopIfTrue="1" operator="equal">
      <formula>$D$67</formula>
    </cfRule>
    <cfRule type="expression" dxfId="13" priority="2" stopIfTrue="1">
      <formula>AND(NOT(H69=""),NOT(ISERROR(MATCH(H69,arr_eventdate,0))))</formula>
    </cfRule>
    <cfRule type="expression" dxfId="12" priority="3" stopIfTrue="1">
      <formula>AND(NOT(H69=""),NOT(ISERROR(MATCH(H69,arr_holidaydate,0))))</formula>
    </cfRule>
  </conditionalFormatting>
  <hyperlinks>
    <hyperlink ref="A2" r:id="rId1" display="More Calendars" xr:uid="{00000000-0004-0000-0400-000000000000}"/>
    <hyperlink ref="A2:D2" r:id="rId2" display="Daily Planner Template" xr:uid="{00000000-0004-0000-04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X124"/>
  <sheetViews>
    <sheetView showGridLines="0" workbookViewId="0"/>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f>'9-10'!D4+2</f>
        <v>44616</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24</v>
      </c>
      <c r="B6" s="111"/>
      <c r="C6" s="111"/>
      <c r="D6" s="113">
        <f>D4</f>
        <v>44616</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Thursday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S13" si="1">IF(Q9="","",IF(MONTH(Q9+1)&lt;&gt;MONTH(Q9),"",Q9+1))</f>
        <v>44628</v>
      </c>
      <c r="S9" s="68">
        <f>IF(R9="","",IF(MONTH(R9+1)&lt;&gt;MONTH(R9),"",R9+1))</f>
        <v>44629</v>
      </c>
      <c r="T9" s="68">
        <f t="shared" ref="T9:V13" si="2">IF(S9="","",IF(MONTH(S9+1)&lt;&gt;MONTH(S9),"",S9+1))</f>
        <v>44630</v>
      </c>
      <c r="U9" s="68">
        <f t="shared" si="2"/>
        <v>44631</v>
      </c>
      <c r="V9" s="68">
        <f t="shared" si="2"/>
        <v>44632</v>
      </c>
      <c r="X9" s="122"/>
    </row>
    <row r="10" spans="1:24" ht="12.75" customHeight="1" x14ac:dyDescent="0.2">
      <c r="A10" s="76" t="str">
        <f t="array" ref="A10">IFERROR(INDEX(arr_holiday,SMALL(IF(arr_holidaydate=$D$6,ROW(arr_holidaydate)),ROW()-ROW($A$9))),"")</f>
        <v/>
      </c>
      <c r="B10" s="73"/>
      <c r="C10" s="73"/>
      <c r="D10" s="73"/>
      <c r="E10" s="110" t="str">
        <f>"W"&amp;TEXT(1+INT((D6-DATE(YEAR(D6+4-WEEKDAY(D6+6)),1,5)+
WEEKDAY(DATE(YEAR(D6+4-WEEKDAY(D6+6)),1,3)))/7),"00")&amp;"-"&amp;WEEKDAY(D6,2)</f>
        <v>W08-4</v>
      </c>
      <c r="F10" s="110"/>
      <c r="H10" s="68">
        <f t="shared" ref="H10:H13" si="3">IF(N9="","",IF(MONTH(N9+1)&lt;&gt;MONTH(N9),"",N9+1))</f>
        <v>44605</v>
      </c>
      <c r="I10" s="68">
        <f t="shared" ref="I10:N13" si="4">IF(H10="","",IF(MONTH(H10+1)&lt;&gt;MONTH(H10),"",H10+1))</f>
        <v>44606</v>
      </c>
      <c r="J10" s="68">
        <f t="shared" si="4"/>
        <v>44607</v>
      </c>
      <c r="K10" s="68">
        <f t="shared" si="4"/>
        <v>44608</v>
      </c>
      <c r="L10" s="68">
        <f t="shared" si="4"/>
        <v>44609</v>
      </c>
      <c r="M10" s="68">
        <f t="shared" si="4"/>
        <v>44610</v>
      </c>
      <c r="N10" s="68">
        <f t="shared" si="4"/>
        <v>44611</v>
      </c>
      <c r="O10" s="8"/>
      <c r="P10" s="68">
        <f t="shared" ref="P10:P13" si="5">IF(V9="","",IF(MONTH(V9+1)&lt;&gt;MONTH(V9),"",V9+1))</f>
        <v>44633</v>
      </c>
      <c r="Q10" s="68">
        <f t="shared" ref="Q10:Q13" si="6">IF(P10="","",IF(MONTH(P10+1)&lt;&gt;MONTH(P10),"",P10+1))</f>
        <v>44634</v>
      </c>
      <c r="R10" s="68">
        <f t="shared" si="1"/>
        <v>44635</v>
      </c>
      <c r="S10" s="68">
        <f t="shared" si="1"/>
        <v>44636</v>
      </c>
      <c r="T10" s="68">
        <f t="shared" si="2"/>
        <v>44637</v>
      </c>
      <c r="U10" s="68">
        <f t="shared" si="2"/>
        <v>44638</v>
      </c>
      <c r="V10" s="68">
        <f t="shared" si="2"/>
        <v>44639</v>
      </c>
      <c r="X10" s="122"/>
    </row>
    <row r="11" spans="1:24" x14ac:dyDescent="0.2">
      <c r="A11" s="76" t="str">
        <f t="array" ref="A11">IFERROR(INDEX(arr_holiday,SMALL(IF(arr_holidaydate=$D$6,ROW(arr_holidaydate)),ROW()-ROW($A$9))),"")</f>
        <v/>
      </c>
      <c r="B11" s="73"/>
      <c r="C11" s="73"/>
      <c r="D11" s="73"/>
      <c r="H11" s="68">
        <f t="shared" si="3"/>
        <v>44612</v>
      </c>
      <c r="I11" s="68">
        <f t="shared" si="4"/>
        <v>44613</v>
      </c>
      <c r="J11" s="68">
        <f t="shared" si="4"/>
        <v>44614</v>
      </c>
      <c r="K11" s="68">
        <f t="shared" si="4"/>
        <v>44615</v>
      </c>
      <c r="L11" s="68">
        <f t="shared" si="4"/>
        <v>44616</v>
      </c>
      <c r="M11" s="68">
        <f t="shared" si="4"/>
        <v>44617</v>
      </c>
      <c r="N11" s="68">
        <f t="shared" si="4"/>
        <v>44618</v>
      </c>
      <c r="O11" s="8"/>
      <c r="P11" s="68">
        <f t="shared" si="5"/>
        <v>44640</v>
      </c>
      <c r="Q11" s="68">
        <f t="shared" si="6"/>
        <v>44641</v>
      </c>
      <c r="R11" s="68">
        <f t="shared" si="1"/>
        <v>44642</v>
      </c>
      <c r="S11" s="68">
        <f t="shared" si="1"/>
        <v>44643</v>
      </c>
      <c r="T11" s="68">
        <f t="shared" si="2"/>
        <v>44644</v>
      </c>
      <c r="U11" s="68">
        <f t="shared" si="2"/>
        <v>44645</v>
      </c>
      <c r="V11" s="68">
        <f t="shared" si="2"/>
        <v>44646</v>
      </c>
      <c r="X11" s="122"/>
    </row>
    <row r="12" spans="1:24" x14ac:dyDescent="0.2">
      <c r="A12" s="76" t="str">
        <f t="array" ref="A12">IFERROR(INDEX(arr_holiday,SMALL(IF(arr_holidaydate=$D$6,ROW(arr_holidaydate)),ROW()-ROW($A$9))),"")</f>
        <v/>
      </c>
      <c r="B12" s="73"/>
      <c r="C12" s="73"/>
      <c r="D12" s="73"/>
      <c r="H12" s="68">
        <f t="shared" si="3"/>
        <v>44619</v>
      </c>
      <c r="I12" s="68">
        <f t="shared" si="4"/>
        <v>44620</v>
      </c>
      <c r="J12" s="68" t="str">
        <f t="shared" si="4"/>
        <v/>
      </c>
      <c r="K12" s="68" t="str">
        <f t="shared" si="4"/>
        <v/>
      </c>
      <c r="L12" s="68" t="str">
        <f t="shared" si="4"/>
        <v/>
      </c>
      <c r="M12" s="68" t="str">
        <f t="shared" si="4"/>
        <v/>
      </c>
      <c r="N12" s="68" t="str">
        <f t="shared" si="4"/>
        <v/>
      </c>
      <c r="O12" s="8"/>
      <c r="P12" s="68">
        <f t="shared" si="5"/>
        <v>44647</v>
      </c>
      <c r="Q12" s="68">
        <f t="shared" si="6"/>
        <v>44648</v>
      </c>
      <c r="R12" s="68">
        <f t="shared" si="1"/>
        <v>44649</v>
      </c>
      <c r="S12" s="68">
        <f t="shared" si="1"/>
        <v>44650</v>
      </c>
      <c r="T12" s="68">
        <f t="shared" si="2"/>
        <v>44651</v>
      </c>
      <c r="U12" s="68" t="str">
        <f t="shared" si="2"/>
        <v/>
      </c>
      <c r="V12" s="68" t="str">
        <f t="shared" si="2"/>
        <v/>
      </c>
      <c r="X12" s="122"/>
    </row>
    <row r="13" spans="1:24" x14ac:dyDescent="0.2">
      <c r="A13" s="76" t="str">
        <f t="array" ref="A13">IFERROR(INDEX(arr_holiday,SMALL(IF(arr_holidaydate=$D$6,ROW(arr_holidaydate)),ROW()-ROW($A$9))),"")</f>
        <v/>
      </c>
      <c r="H13" s="68" t="str">
        <f t="shared" si="3"/>
        <v/>
      </c>
      <c r="I13" s="68" t="str">
        <f t="shared" si="4"/>
        <v/>
      </c>
      <c r="J13" s="68" t="str">
        <f t="shared" si="4"/>
        <v/>
      </c>
      <c r="K13" s="68" t="str">
        <f t="shared" si="4"/>
        <v/>
      </c>
      <c r="L13" s="68" t="str">
        <f t="shared" si="4"/>
        <v/>
      </c>
      <c r="M13" s="68" t="str">
        <f t="shared" si="4"/>
        <v/>
      </c>
      <c r="N13" s="68" t="str">
        <f t="shared" si="4"/>
        <v/>
      </c>
      <c r="O13" s="8"/>
      <c r="P13" s="68" t="str">
        <f t="shared" si="5"/>
        <v/>
      </c>
      <c r="Q13" s="68" t="str">
        <f t="shared" si="6"/>
        <v/>
      </c>
      <c r="R13" s="68" t="str">
        <f t="shared" si="1"/>
        <v/>
      </c>
      <c r="S13" s="68" t="str">
        <f t="shared" si="1"/>
        <v/>
      </c>
      <c r="T13" s="68" t="str">
        <f t="shared" si="2"/>
        <v/>
      </c>
      <c r="U13" s="68" t="str">
        <f t="shared" si="2"/>
        <v/>
      </c>
      <c r="V13" s="68" t="str">
        <f t="shared" si="2"/>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25</v>
      </c>
      <c r="B67" s="111"/>
      <c r="C67" s="111"/>
      <c r="D67" s="113">
        <f>D4+1</f>
        <v>44617</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Friday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K74" si="7">IF(I70="","",IF(MONTH(I70+1)&lt;&gt;MONTH(I70),"",I70+1))</f>
        <v>44600</v>
      </c>
      <c r="K70" s="68">
        <f>IF(J70="","",IF(MONTH(J70+1)&lt;&gt;MONTH(J70),"",J70+1))</f>
        <v>44601</v>
      </c>
      <c r="L70" s="68">
        <f t="shared" ref="L70:N74" si="8">IF(K70="","",IF(MONTH(K70+1)&lt;&gt;MONTH(K70),"",K70+1))</f>
        <v>44602</v>
      </c>
      <c r="M70" s="68">
        <f t="shared" si="8"/>
        <v>44603</v>
      </c>
      <c r="N70" s="68">
        <f t="shared" si="8"/>
        <v>44604</v>
      </c>
      <c r="O70" s="8"/>
      <c r="P70" s="68">
        <f>IF(V69="","",IF(MONTH(V69+1)&lt;&gt;MONTH(V69),"",V69+1))</f>
        <v>44626</v>
      </c>
      <c r="Q70" s="68">
        <f>IF(P70="","",IF(MONTH(P70+1)&lt;&gt;MONTH(P70),"",P70+1))</f>
        <v>44627</v>
      </c>
      <c r="R70" s="68">
        <f t="shared" ref="R70:S74" si="9">IF(Q70="","",IF(MONTH(Q70+1)&lt;&gt;MONTH(Q70),"",Q70+1))</f>
        <v>44628</v>
      </c>
      <c r="S70" s="68">
        <f>IF(R70="","",IF(MONTH(R70+1)&lt;&gt;MONTH(R70),"",R70+1))</f>
        <v>44629</v>
      </c>
      <c r="T70" s="68">
        <f t="shared" ref="T70:V74" si="10">IF(S70="","",IF(MONTH(S70+1)&lt;&gt;MONTH(S70),"",S70+1))</f>
        <v>44630</v>
      </c>
      <c r="U70" s="68">
        <f t="shared" si="10"/>
        <v>44631</v>
      </c>
      <c r="V70" s="68">
        <f t="shared" si="10"/>
        <v>44632</v>
      </c>
    </row>
    <row r="71" spans="1:22" ht="12.75" customHeight="1" x14ac:dyDescent="0.2">
      <c r="A71" s="76" t="str">
        <f t="array" ref="A71">IFERROR(INDEX(arr_holiday,SMALL(IF(arr_holidaydate=$D$67,ROW(arr_holidaydate)),ROW()-ROW($A$70))),"")</f>
        <v/>
      </c>
      <c r="B71" s="73"/>
      <c r="C71" s="73"/>
      <c r="D71" s="73"/>
      <c r="E71" s="110" t="str">
        <f>"W"&amp;TEXT(1+INT((D67-DATE(YEAR(D67+4-WEEKDAY(D67+6)),1,5)+
WEEKDAY(DATE(YEAR(D67+4-WEEKDAY(D67+6)),1,3)))/7),"00")&amp;"-"&amp;WEEKDAY(D67,2)</f>
        <v>W08-5</v>
      </c>
      <c r="F71" s="110"/>
      <c r="H71" s="68">
        <f t="shared" ref="H71:H74" si="11">IF(N70="","",IF(MONTH(N70+1)&lt;&gt;MONTH(N70),"",N70+1))</f>
        <v>44605</v>
      </c>
      <c r="I71" s="68">
        <f t="shared" ref="I71:I74" si="12">IF(H71="","",IF(MONTH(H71+1)&lt;&gt;MONTH(H71),"",H71+1))</f>
        <v>44606</v>
      </c>
      <c r="J71" s="68">
        <f t="shared" si="7"/>
        <v>44607</v>
      </c>
      <c r="K71" s="68">
        <f t="shared" si="7"/>
        <v>44608</v>
      </c>
      <c r="L71" s="68">
        <f t="shared" si="8"/>
        <v>44609</v>
      </c>
      <c r="M71" s="68">
        <f t="shared" si="8"/>
        <v>44610</v>
      </c>
      <c r="N71" s="68">
        <f t="shared" si="8"/>
        <v>44611</v>
      </c>
      <c r="O71" s="8"/>
      <c r="P71" s="68">
        <f t="shared" ref="P71:P74" si="13">IF(V70="","",IF(MONTH(V70+1)&lt;&gt;MONTH(V70),"",V70+1))</f>
        <v>44633</v>
      </c>
      <c r="Q71" s="68">
        <f t="shared" ref="Q71:Q74" si="14">IF(P71="","",IF(MONTH(P71+1)&lt;&gt;MONTH(P71),"",P71+1))</f>
        <v>44634</v>
      </c>
      <c r="R71" s="68">
        <f t="shared" si="9"/>
        <v>44635</v>
      </c>
      <c r="S71" s="68">
        <f t="shared" si="9"/>
        <v>44636</v>
      </c>
      <c r="T71" s="68">
        <f t="shared" si="10"/>
        <v>44637</v>
      </c>
      <c r="U71" s="68">
        <f t="shared" si="10"/>
        <v>44638</v>
      </c>
      <c r="V71" s="68">
        <f t="shared" si="10"/>
        <v>44639</v>
      </c>
    </row>
    <row r="72" spans="1:22" x14ac:dyDescent="0.2">
      <c r="A72" s="76" t="str">
        <f t="array" ref="A72">IFERROR(INDEX(arr_holiday,SMALL(IF(arr_holidaydate=$D$67,ROW(arr_holidaydate)),ROW()-ROW($A$70))),"")</f>
        <v/>
      </c>
      <c r="B72" s="73"/>
      <c r="C72" s="73"/>
      <c r="D72" s="73"/>
      <c r="H72" s="68">
        <f t="shared" si="11"/>
        <v>44612</v>
      </c>
      <c r="I72" s="68">
        <f t="shared" si="12"/>
        <v>44613</v>
      </c>
      <c r="J72" s="68">
        <f t="shared" si="7"/>
        <v>44614</v>
      </c>
      <c r="K72" s="68">
        <f t="shared" si="7"/>
        <v>44615</v>
      </c>
      <c r="L72" s="68">
        <f t="shared" si="8"/>
        <v>44616</v>
      </c>
      <c r="M72" s="68">
        <f t="shared" si="8"/>
        <v>44617</v>
      </c>
      <c r="N72" s="68">
        <f t="shared" si="8"/>
        <v>44618</v>
      </c>
      <c r="O72" s="8"/>
      <c r="P72" s="68">
        <f t="shared" si="13"/>
        <v>44640</v>
      </c>
      <c r="Q72" s="68">
        <f t="shared" si="14"/>
        <v>44641</v>
      </c>
      <c r="R72" s="68">
        <f t="shared" si="9"/>
        <v>44642</v>
      </c>
      <c r="S72" s="68">
        <f t="shared" si="9"/>
        <v>44643</v>
      </c>
      <c r="T72" s="68">
        <f t="shared" si="10"/>
        <v>44644</v>
      </c>
      <c r="U72" s="68">
        <f t="shared" si="10"/>
        <v>44645</v>
      </c>
      <c r="V72" s="68">
        <f t="shared" si="10"/>
        <v>44646</v>
      </c>
    </row>
    <row r="73" spans="1:22" x14ac:dyDescent="0.2">
      <c r="A73" s="76" t="str">
        <f t="array" ref="A73">IFERROR(INDEX(arr_holiday,SMALL(IF(arr_holidaydate=$D$67,ROW(arr_holidaydate)),ROW()-ROW($A$70))),"")</f>
        <v/>
      </c>
      <c r="B73" s="73"/>
      <c r="C73" s="73"/>
      <c r="D73" s="73"/>
      <c r="H73" s="68">
        <f t="shared" si="11"/>
        <v>44619</v>
      </c>
      <c r="I73" s="68">
        <f t="shared" si="12"/>
        <v>44620</v>
      </c>
      <c r="J73" s="68" t="str">
        <f t="shared" si="7"/>
        <v/>
      </c>
      <c r="K73" s="68" t="str">
        <f t="shared" si="7"/>
        <v/>
      </c>
      <c r="L73" s="68" t="str">
        <f t="shared" si="8"/>
        <v/>
      </c>
      <c r="M73" s="68" t="str">
        <f t="shared" si="8"/>
        <v/>
      </c>
      <c r="N73" s="68" t="str">
        <f t="shared" si="8"/>
        <v/>
      </c>
      <c r="O73" s="8"/>
      <c r="P73" s="68">
        <f t="shared" si="13"/>
        <v>44647</v>
      </c>
      <c r="Q73" s="68">
        <f t="shared" si="14"/>
        <v>44648</v>
      </c>
      <c r="R73" s="68">
        <f t="shared" si="9"/>
        <v>44649</v>
      </c>
      <c r="S73" s="68">
        <f t="shared" si="9"/>
        <v>44650</v>
      </c>
      <c r="T73" s="68">
        <f t="shared" si="10"/>
        <v>44651</v>
      </c>
      <c r="U73" s="68" t="str">
        <f t="shared" si="10"/>
        <v/>
      </c>
      <c r="V73" s="68" t="str">
        <f t="shared" si="10"/>
        <v/>
      </c>
    </row>
    <row r="74" spans="1:22" x14ac:dyDescent="0.2">
      <c r="A74" s="76" t="str">
        <f t="array" ref="A74">IFERROR(INDEX(arr_holiday,SMALL(IF(arr_holidaydate=$D$67,ROW(arr_holidaydate)),ROW()-ROW($A$70))),"")</f>
        <v/>
      </c>
      <c r="B74" s="73"/>
      <c r="C74" s="73"/>
      <c r="D74" s="73"/>
      <c r="H74" s="68" t="str">
        <f t="shared" si="11"/>
        <v/>
      </c>
      <c r="I74" s="68" t="str">
        <f t="shared" si="12"/>
        <v/>
      </c>
      <c r="J74" s="68" t="str">
        <f t="shared" si="7"/>
        <v/>
      </c>
      <c r="K74" s="68" t="str">
        <f t="shared" si="7"/>
        <v/>
      </c>
      <c r="L74" s="68" t="str">
        <f t="shared" si="8"/>
        <v/>
      </c>
      <c r="M74" s="68" t="str">
        <f t="shared" si="8"/>
        <v/>
      </c>
      <c r="N74" s="68" t="str">
        <f t="shared" si="8"/>
        <v/>
      </c>
      <c r="O74" s="8"/>
      <c r="P74" s="68" t="str">
        <f t="shared" si="13"/>
        <v/>
      </c>
      <c r="Q74" s="68" t="str">
        <f t="shared" si="14"/>
        <v/>
      </c>
      <c r="R74" s="68" t="str">
        <f t="shared" si="9"/>
        <v/>
      </c>
      <c r="S74" s="68" t="str">
        <f t="shared" si="9"/>
        <v/>
      </c>
      <c r="T74" s="68" t="str">
        <f t="shared" si="10"/>
        <v/>
      </c>
      <c r="U74" s="68" t="str">
        <f t="shared" si="10"/>
        <v/>
      </c>
      <c r="V74" s="68" t="str">
        <f t="shared" si="10"/>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A120:B120"/>
    <mergeCell ref="C120:D120"/>
    <mergeCell ref="F120:F121"/>
    <mergeCell ref="A121:B121"/>
    <mergeCell ref="C121:D121"/>
    <mergeCell ref="A122:B122"/>
    <mergeCell ref="C122:D122"/>
    <mergeCell ref="F122:F123"/>
    <mergeCell ref="A123:B123"/>
    <mergeCell ref="C123:D123"/>
    <mergeCell ref="A116:B116"/>
    <mergeCell ref="C116:D116"/>
    <mergeCell ref="F116:F117"/>
    <mergeCell ref="A117:B117"/>
    <mergeCell ref="C117:D117"/>
    <mergeCell ref="A118:B118"/>
    <mergeCell ref="C118:D118"/>
    <mergeCell ref="F118:F119"/>
    <mergeCell ref="A119:B119"/>
    <mergeCell ref="C119:D119"/>
    <mergeCell ref="A112:B112"/>
    <mergeCell ref="C112:D112"/>
    <mergeCell ref="F112:F113"/>
    <mergeCell ref="A113:B113"/>
    <mergeCell ref="C113:D113"/>
    <mergeCell ref="F114:F115"/>
    <mergeCell ref="A115:B115"/>
    <mergeCell ref="C115:D115"/>
    <mergeCell ref="A108:B108"/>
    <mergeCell ref="C108:D108"/>
    <mergeCell ref="F108:F109"/>
    <mergeCell ref="A109:B109"/>
    <mergeCell ref="C109:D109"/>
    <mergeCell ref="A110:B110"/>
    <mergeCell ref="C110:D110"/>
    <mergeCell ref="F110:F111"/>
    <mergeCell ref="A111:B111"/>
    <mergeCell ref="C111:D111"/>
    <mergeCell ref="A105:B105"/>
    <mergeCell ref="C105:D105"/>
    <mergeCell ref="A106:B106"/>
    <mergeCell ref="C106:D106"/>
    <mergeCell ref="F106:F107"/>
    <mergeCell ref="A107:B107"/>
    <mergeCell ref="C107:D107"/>
    <mergeCell ref="F94:F95"/>
    <mergeCell ref="F96:F97"/>
    <mergeCell ref="F98:F99"/>
    <mergeCell ref="F100:F101"/>
    <mergeCell ref="F102:F103"/>
    <mergeCell ref="F104:F105"/>
    <mergeCell ref="F84:F85"/>
    <mergeCell ref="F86:F87"/>
    <mergeCell ref="C87:D87"/>
    <mergeCell ref="F88:F89"/>
    <mergeCell ref="F90:F91"/>
    <mergeCell ref="F92:F93"/>
    <mergeCell ref="A75:D75"/>
    <mergeCell ref="P75:V75"/>
    <mergeCell ref="F76:F77"/>
    <mergeCell ref="F78:F79"/>
    <mergeCell ref="F80:F81"/>
    <mergeCell ref="F82:F83"/>
    <mergeCell ref="A67:C70"/>
    <mergeCell ref="D67:G68"/>
    <mergeCell ref="H67:N67"/>
    <mergeCell ref="P67:V67"/>
    <mergeCell ref="D69:F70"/>
    <mergeCell ref="E71:F71"/>
    <mergeCell ref="A59:B59"/>
    <mergeCell ref="C59:D59"/>
    <mergeCell ref="F59:F60"/>
    <mergeCell ref="A60:B60"/>
    <mergeCell ref="C60:D60"/>
    <mergeCell ref="A61:B61"/>
    <mergeCell ref="C61:D61"/>
    <mergeCell ref="F61:F62"/>
    <mergeCell ref="A62:B62"/>
    <mergeCell ref="C62:D62"/>
    <mergeCell ref="A55:B55"/>
    <mergeCell ref="C55:D55"/>
    <mergeCell ref="F55:F56"/>
    <mergeCell ref="A56:B56"/>
    <mergeCell ref="C56:D56"/>
    <mergeCell ref="A57:B57"/>
    <mergeCell ref="C57:D57"/>
    <mergeCell ref="F57:F58"/>
    <mergeCell ref="A58:B58"/>
    <mergeCell ref="C58:D58"/>
    <mergeCell ref="A51:B51"/>
    <mergeCell ref="C51:D51"/>
    <mergeCell ref="F51:F52"/>
    <mergeCell ref="A52:B52"/>
    <mergeCell ref="C52:D52"/>
    <mergeCell ref="F53:F54"/>
    <mergeCell ref="A54:B54"/>
    <mergeCell ref="C54:D54"/>
    <mergeCell ref="A47:B47"/>
    <mergeCell ref="C47:D47"/>
    <mergeCell ref="F47:F48"/>
    <mergeCell ref="A48:B48"/>
    <mergeCell ref="C48:D48"/>
    <mergeCell ref="A49:B49"/>
    <mergeCell ref="C49:D49"/>
    <mergeCell ref="F49:F50"/>
    <mergeCell ref="A50:B50"/>
    <mergeCell ref="C50:D50"/>
    <mergeCell ref="F43:F44"/>
    <mergeCell ref="A44:B44"/>
    <mergeCell ref="C44:D44"/>
    <mergeCell ref="A45:B45"/>
    <mergeCell ref="C45:D45"/>
    <mergeCell ref="F45:F46"/>
    <mergeCell ref="A46:B46"/>
    <mergeCell ref="C46:D46"/>
    <mergeCell ref="F31:F32"/>
    <mergeCell ref="F33:F34"/>
    <mergeCell ref="F35:F36"/>
    <mergeCell ref="F37:F38"/>
    <mergeCell ref="F39:F40"/>
    <mergeCell ref="F41:F42"/>
    <mergeCell ref="F21:F22"/>
    <mergeCell ref="F23:F24"/>
    <mergeCell ref="F25:F26"/>
    <mergeCell ref="C26:D26"/>
    <mergeCell ref="F27:F28"/>
    <mergeCell ref="F29:F30"/>
    <mergeCell ref="E10:F10"/>
    <mergeCell ref="A14:D14"/>
    <mergeCell ref="P14:V14"/>
    <mergeCell ref="F15:F16"/>
    <mergeCell ref="F17:F18"/>
    <mergeCell ref="F19:F20"/>
    <mergeCell ref="X1:X4"/>
    <mergeCell ref="A2:D2"/>
    <mergeCell ref="P2:V2"/>
    <mergeCell ref="I4:J4"/>
    <mergeCell ref="A6:C9"/>
    <mergeCell ref="D6:G7"/>
    <mergeCell ref="H6:N6"/>
    <mergeCell ref="P6:V6"/>
    <mergeCell ref="D8:F9"/>
    <mergeCell ref="X8:X12"/>
  </mergeCells>
  <conditionalFormatting sqref="H8:N13 P8:V13">
    <cfRule type="cellIs" dxfId="11" priority="4" stopIfTrue="1" operator="equal">
      <formula>$D$6</formula>
    </cfRule>
    <cfRule type="expression" dxfId="10" priority="5" stopIfTrue="1">
      <formula>AND(NOT(H8=""),NOT(ISERROR(MATCH(H8,arr_eventdate,0))))</formula>
    </cfRule>
    <cfRule type="expression" dxfId="9" priority="6" stopIfTrue="1">
      <formula>AND(NOT(H8=""),NOT(ISERROR(MATCH(H8,arr_holidaydate,0))))</formula>
    </cfRule>
  </conditionalFormatting>
  <conditionalFormatting sqref="H69:N74 P69:V74">
    <cfRule type="cellIs" dxfId="8" priority="1" stopIfTrue="1" operator="equal">
      <formula>$D$67</formula>
    </cfRule>
    <cfRule type="expression" dxfId="7" priority="2" stopIfTrue="1">
      <formula>AND(NOT(H69=""),NOT(ISERROR(MATCH(H69,arr_eventdate,0))))</formula>
    </cfRule>
    <cfRule type="expression" dxfId="6" priority="3" stopIfTrue="1">
      <formula>AND(NOT(H69=""),NOT(ISERROR(MATCH(H69,arr_holidaydate,0))))</formula>
    </cfRule>
  </conditionalFormatting>
  <hyperlinks>
    <hyperlink ref="A2" r:id="rId1" display="More Calendars" xr:uid="{00000000-0004-0000-0500-000000000000}"/>
    <hyperlink ref="A2:D2" r:id="rId2" display="Daily Planner Template" xr:uid="{00000000-0004-0000-05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X124"/>
  <sheetViews>
    <sheetView showGridLines="0" workbookViewId="0"/>
  </sheetViews>
  <sheetFormatPr defaultRowHeight="12.75" x14ac:dyDescent="0.2"/>
  <cols>
    <col min="1" max="1" width="3.140625" customWidth="1"/>
    <col min="2" max="2" width="4.140625" bestFit="1" customWidth="1"/>
    <col min="3" max="3" width="4.5703125" customWidth="1"/>
    <col min="4" max="4" width="18.7109375" customWidth="1"/>
    <col min="5" max="5" width="2.7109375" customWidth="1"/>
    <col min="6" max="6" width="3.7109375" customWidth="1"/>
    <col min="7" max="7" width="4.28515625" customWidth="1"/>
    <col min="8" max="14" width="3.7109375" customWidth="1"/>
    <col min="15" max="15" width="1.7109375" customWidth="1"/>
    <col min="16" max="22" width="3.7109375" customWidth="1"/>
    <col min="24" max="24" width="41.85546875" customWidth="1"/>
  </cols>
  <sheetData>
    <row r="1" spans="1:24" ht="24.75" customHeight="1" x14ac:dyDescent="0.2">
      <c r="A1" s="17" t="s">
        <v>60</v>
      </c>
      <c r="B1" s="12"/>
      <c r="C1" s="12"/>
      <c r="D1" s="12"/>
      <c r="E1" s="13"/>
      <c r="F1" s="11"/>
      <c r="G1" s="11"/>
      <c r="H1" s="12"/>
      <c r="I1" s="12"/>
      <c r="J1" s="12"/>
      <c r="K1" s="12"/>
      <c r="L1" s="12"/>
      <c r="M1" s="12"/>
      <c r="N1" s="12"/>
      <c r="O1" s="12"/>
      <c r="P1" s="12"/>
      <c r="Q1" s="12"/>
      <c r="R1" s="12"/>
      <c r="S1" s="12"/>
      <c r="T1" s="12"/>
      <c r="U1" s="12"/>
      <c r="V1" s="12"/>
      <c r="X1" s="117" t="s">
        <v>92</v>
      </c>
    </row>
    <row r="2" spans="1:24" x14ac:dyDescent="0.2">
      <c r="A2" s="121" t="s">
        <v>66</v>
      </c>
      <c r="B2" s="121"/>
      <c r="C2" s="121"/>
      <c r="D2" s="121"/>
      <c r="E2" s="14"/>
      <c r="F2" s="14"/>
      <c r="G2" s="14"/>
      <c r="H2" s="14"/>
      <c r="I2" s="14"/>
      <c r="J2" s="14"/>
      <c r="K2" s="14"/>
      <c r="L2" s="14"/>
      <c r="M2" s="14"/>
      <c r="N2" s="42"/>
      <c r="O2" s="14"/>
      <c r="P2" s="120" t="s">
        <v>128</v>
      </c>
      <c r="Q2" s="120"/>
      <c r="R2" s="120"/>
      <c r="S2" s="120"/>
      <c r="T2" s="120"/>
      <c r="U2" s="120"/>
      <c r="V2" s="120"/>
      <c r="X2" s="117"/>
    </row>
    <row r="3" spans="1:24" x14ac:dyDescent="0.2">
      <c r="A3" s="14"/>
      <c r="B3" s="14"/>
      <c r="C3" s="14"/>
      <c r="D3" s="14"/>
      <c r="E3" s="14"/>
      <c r="F3" s="14"/>
      <c r="G3" s="14"/>
      <c r="H3" s="14"/>
      <c r="I3" s="14"/>
      <c r="J3" s="14"/>
      <c r="K3" s="14"/>
      <c r="L3" s="14"/>
      <c r="M3" s="14"/>
      <c r="N3" s="14"/>
      <c r="O3" s="14"/>
      <c r="P3" s="14"/>
      <c r="Q3" s="14"/>
      <c r="R3" s="14"/>
      <c r="S3" s="14"/>
      <c r="T3" s="14"/>
      <c r="U3" s="14"/>
      <c r="V3" s="14"/>
      <c r="X3" s="117"/>
    </row>
    <row r="4" spans="1:24" x14ac:dyDescent="0.2">
      <c r="A4" s="14"/>
      <c r="B4" s="14"/>
      <c r="C4" s="15" t="s">
        <v>1</v>
      </c>
      <c r="D4" s="16">
        <f>'11-12'!D4+2</f>
        <v>44618</v>
      </c>
      <c r="E4" s="14"/>
      <c r="F4" s="14"/>
      <c r="G4" s="14"/>
      <c r="H4" s="15" t="s">
        <v>68</v>
      </c>
      <c r="I4" s="118">
        <v>1</v>
      </c>
      <c r="J4" s="119"/>
      <c r="K4" s="41" t="s">
        <v>69</v>
      </c>
      <c r="L4" s="14"/>
      <c r="M4" s="14"/>
      <c r="N4" s="14"/>
      <c r="O4" s="14"/>
      <c r="P4" s="14"/>
      <c r="Q4" s="14"/>
      <c r="R4" s="14"/>
      <c r="S4" s="14"/>
      <c r="T4" s="14"/>
      <c r="U4" s="14"/>
      <c r="V4" s="14"/>
      <c r="X4" s="117"/>
    </row>
    <row r="5" spans="1:24" x14ac:dyDescent="0.2">
      <c r="B5" s="4"/>
      <c r="C5" s="4"/>
      <c r="D5" s="4"/>
      <c r="E5" s="4"/>
      <c r="F5" s="4"/>
      <c r="G5" s="4"/>
      <c r="H5" s="4"/>
      <c r="I5" s="4"/>
      <c r="J5" s="4"/>
      <c r="K5" s="4"/>
      <c r="L5" s="4"/>
      <c r="M5" s="4"/>
      <c r="N5" s="4"/>
      <c r="O5" s="4"/>
      <c r="P5" s="4"/>
      <c r="Q5" s="4"/>
      <c r="R5" s="4"/>
      <c r="S5" s="4"/>
      <c r="T5" s="4"/>
      <c r="U5" s="4"/>
      <c r="V5" s="4"/>
    </row>
    <row r="6" spans="1:24" ht="12.75" customHeight="1" x14ac:dyDescent="0.2">
      <c r="A6" s="111">
        <f>DAY(D6)</f>
        <v>26</v>
      </c>
      <c r="B6" s="111"/>
      <c r="C6" s="111"/>
      <c r="D6" s="113">
        <f>D4</f>
        <v>44618</v>
      </c>
      <c r="E6" s="113"/>
      <c r="F6" s="113"/>
      <c r="G6" s="113"/>
      <c r="H6" s="114">
        <f>DATE(YEAR($D$6),MONTH($D$6),1)</f>
        <v>44593</v>
      </c>
      <c r="I6" s="114"/>
      <c r="J6" s="114"/>
      <c r="K6" s="114"/>
      <c r="L6" s="114"/>
      <c r="M6" s="114"/>
      <c r="N6" s="114"/>
      <c r="O6" s="4"/>
      <c r="P6" s="114">
        <f>DATE(YEAR(H6+35),MONTH(H6+35),1)</f>
        <v>44621</v>
      </c>
      <c r="Q6" s="114"/>
      <c r="R6" s="114"/>
      <c r="S6" s="114"/>
      <c r="T6" s="114"/>
      <c r="U6" s="114"/>
      <c r="V6" s="114"/>
    </row>
    <row r="7" spans="1:24" ht="12.75" customHeight="1" x14ac:dyDescent="0.2">
      <c r="A7" s="111"/>
      <c r="B7" s="111"/>
      <c r="C7" s="111"/>
      <c r="D7" s="113"/>
      <c r="E7" s="113"/>
      <c r="F7" s="113"/>
      <c r="G7" s="113"/>
      <c r="H7" s="67" t="str">
        <f>CHOOSE(1+MOD($I$4+1-2,7),"Su","M","Tu","W","Th","F","Sa")</f>
        <v>Su</v>
      </c>
      <c r="I7" s="67" t="str">
        <f>CHOOSE(1+MOD($I$4+2-2,7),"Su","M","Tu","W","Th","F","Sa")</f>
        <v>M</v>
      </c>
      <c r="J7" s="67" t="str">
        <f>CHOOSE(1+MOD($I$4+3-2,7),"Su","M","Tu","W","Th","F","Sa")</f>
        <v>Tu</v>
      </c>
      <c r="K7" s="67" t="str">
        <f>CHOOSE(1+MOD($I$4+4-2,7),"Su","M","Tu","W","Th","F","Sa")</f>
        <v>W</v>
      </c>
      <c r="L7" s="67" t="str">
        <f>CHOOSE(1+MOD($I$4+5-2,7),"Su","M","Tu","W","Th","F","Sa")</f>
        <v>Th</v>
      </c>
      <c r="M7" s="67" t="str">
        <f>CHOOSE(1+MOD($I$4+6-2,7),"Su","M","Tu","W","Th","F","Sa")</f>
        <v>F</v>
      </c>
      <c r="N7" s="67" t="str">
        <f>CHOOSE(1+MOD($I$4+7-2,7),"Su","M","Tu","W","Th","F","Sa")</f>
        <v>Sa</v>
      </c>
      <c r="O7" s="66"/>
      <c r="P7" s="67" t="str">
        <f>CHOOSE(1+MOD($I$4+1-2,7),"Su","M","Tu","W","Th","F","Sa")</f>
        <v>Su</v>
      </c>
      <c r="Q7" s="67" t="str">
        <f>CHOOSE(1+MOD($I$4+2-2,7),"Su","M","Tu","W","Th","F","Sa")</f>
        <v>M</v>
      </c>
      <c r="R7" s="67" t="str">
        <f>CHOOSE(1+MOD($I$4+3-2,7),"Su","M","Tu","W","Th","F","Sa")</f>
        <v>Tu</v>
      </c>
      <c r="S7" s="67" t="str">
        <f>CHOOSE(1+MOD($I$4+4-2,7),"Su","M","Tu","W","Th","F","Sa")</f>
        <v>W</v>
      </c>
      <c r="T7" s="67" t="str">
        <f>CHOOSE(1+MOD($I$4+5-2,7),"Su","M","Tu","W","Th","F","Sa")</f>
        <v>Th</v>
      </c>
      <c r="U7" s="67" t="str">
        <f>CHOOSE(1+MOD($I$4+6-2,7),"Su","M","Tu","W","Th","F","Sa")</f>
        <v>F</v>
      </c>
      <c r="V7" s="67" t="str">
        <f>CHOOSE(1+MOD($I$4+7-2,7),"Su","M","Tu","W","Th","F","Sa")</f>
        <v>Sa</v>
      </c>
    </row>
    <row r="8" spans="1:24" ht="12.75" customHeight="1" x14ac:dyDescent="0.2">
      <c r="A8" s="111"/>
      <c r="B8" s="111"/>
      <c r="C8" s="111"/>
      <c r="D8" s="115" t="str">
        <f>INDEX({"Sunday","Monday","Tuesday","Wednesday","Thursday","Friday","Saturday"},WEEKDAY(D6))</f>
        <v>Saturday</v>
      </c>
      <c r="E8" s="115"/>
      <c r="F8" s="115"/>
      <c r="G8" s="6"/>
      <c r="H8" s="68" t="str">
        <f>IF(WEEKDAY(H6,1)=$I$4,H6,"")</f>
        <v/>
      </c>
      <c r="I8" s="68" t="str">
        <f>IF(H8="",IF(WEEKDAY(H6,1)=MOD($I$4,7)+1,H6,""),H8+1)</f>
        <v/>
      </c>
      <c r="J8" s="68">
        <f>IF(I8="",IF(WEEKDAY(H6,1)=MOD($I$4+1,7)+1,H6,""),I8+1)</f>
        <v>44593</v>
      </c>
      <c r="K8" s="68">
        <f>IF(J8="",IF(WEEKDAY(H6,1)=MOD($I$4+2,7)+1,H6,""),J8+1)</f>
        <v>44594</v>
      </c>
      <c r="L8" s="68">
        <f>IF(K8="",IF(WEEKDAY(H6,1)=MOD($I$4+3,7)+1,H6,""),K8+1)</f>
        <v>44595</v>
      </c>
      <c r="M8" s="68">
        <f>IF(L8="",IF(WEEKDAY(H6,1)=MOD($I$4+4,7)+1,H6,""),L8+1)</f>
        <v>44596</v>
      </c>
      <c r="N8" s="68">
        <f>IF(M8="",IF(WEEKDAY(H6,1)=MOD($I$4+5,7)+1,H6,""),M8+1)</f>
        <v>44597</v>
      </c>
      <c r="O8" s="69"/>
      <c r="P8" s="68" t="str">
        <f>IF(WEEKDAY(P6,1)=$I$4,P6,"")</f>
        <v/>
      </c>
      <c r="Q8" s="68" t="str">
        <f>IF(P8="",IF(WEEKDAY(P6,1)=MOD($I$4,7)+1,P6,""),P8+1)</f>
        <v/>
      </c>
      <c r="R8" s="68">
        <f>IF(Q8="",IF(WEEKDAY(P6,1)=MOD($I$4+1,7)+1,P6,""),Q8+1)</f>
        <v>44621</v>
      </c>
      <c r="S8" s="68">
        <f>IF(R8="",IF(WEEKDAY(P6,1)=MOD($I$4+2,7)+1,P6,""),R8+1)</f>
        <v>44622</v>
      </c>
      <c r="T8" s="68">
        <f>IF(S8="",IF(WEEKDAY(P6,1)=MOD($I$4+3,7)+1,P6,""),S8+1)</f>
        <v>44623</v>
      </c>
      <c r="U8" s="68">
        <f>IF(T8="",IF(WEEKDAY(P6,1)=MOD($I$4+4,7)+1,P6,""),T8+1)</f>
        <v>44624</v>
      </c>
      <c r="V8" s="68">
        <f>IF(U8="",IF(WEEKDAY(P6,1)=MOD($I$4+5,7)+1,P6,""),U8+1)</f>
        <v>44625</v>
      </c>
      <c r="X8" s="122" t="s">
        <v>88</v>
      </c>
    </row>
    <row r="9" spans="1:24" ht="12.75" customHeight="1" x14ac:dyDescent="0.2">
      <c r="A9" s="112"/>
      <c r="B9" s="112"/>
      <c r="C9" s="112"/>
      <c r="D9" s="116"/>
      <c r="E9" s="116"/>
      <c r="F9" s="116"/>
      <c r="G9" s="6"/>
      <c r="H9" s="68">
        <f>IF(N8="","",IF(MONTH(N8+1)&lt;&gt;MONTH(N8),"",N8+1))</f>
        <v>44598</v>
      </c>
      <c r="I9" s="68">
        <f>IF(H9="","",IF(MONTH(H9+1)&lt;&gt;MONTH(H9),"",H9+1))</f>
        <v>44599</v>
      </c>
      <c r="J9" s="68">
        <f t="shared" ref="J9:N9" si="0">IF(I9="","",IF(MONTH(I9+1)&lt;&gt;MONTH(I9),"",I9+1))</f>
        <v>44600</v>
      </c>
      <c r="K9" s="68">
        <f>IF(J9="","",IF(MONTH(J9+1)&lt;&gt;MONTH(J9),"",J9+1))</f>
        <v>44601</v>
      </c>
      <c r="L9" s="68">
        <f t="shared" si="0"/>
        <v>44602</v>
      </c>
      <c r="M9" s="68">
        <f t="shared" si="0"/>
        <v>44603</v>
      </c>
      <c r="N9" s="68">
        <f t="shared" si="0"/>
        <v>44604</v>
      </c>
      <c r="O9" s="8"/>
      <c r="P9" s="68">
        <f>IF(V8="","",IF(MONTH(V8+1)&lt;&gt;MONTH(V8),"",V8+1))</f>
        <v>44626</v>
      </c>
      <c r="Q9" s="68">
        <f>IF(P9="","",IF(MONTH(P9+1)&lt;&gt;MONTH(P9),"",P9+1))</f>
        <v>44627</v>
      </c>
      <c r="R9" s="68">
        <f t="shared" ref="R9:S13" si="1">IF(Q9="","",IF(MONTH(Q9+1)&lt;&gt;MONTH(Q9),"",Q9+1))</f>
        <v>44628</v>
      </c>
      <c r="S9" s="68">
        <f>IF(R9="","",IF(MONTH(R9+1)&lt;&gt;MONTH(R9),"",R9+1))</f>
        <v>44629</v>
      </c>
      <c r="T9" s="68">
        <f t="shared" ref="T9:V13" si="2">IF(S9="","",IF(MONTH(S9+1)&lt;&gt;MONTH(S9),"",S9+1))</f>
        <v>44630</v>
      </c>
      <c r="U9" s="68">
        <f t="shared" si="2"/>
        <v>44631</v>
      </c>
      <c r="V9" s="68">
        <f t="shared" si="2"/>
        <v>44632</v>
      </c>
      <c r="X9" s="122"/>
    </row>
    <row r="10" spans="1:24" ht="12.75" customHeight="1" x14ac:dyDescent="0.2">
      <c r="A10" s="76" t="str">
        <f t="array" ref="A10">IFERROR(INDEX(arr_holiday,SMALL(IF(arr_holidaydate=$D$6,ROW(arr_holidaydate)),ROW()-ROW($A$9))),"")</f>
        <v/>
      </c>
      <c r="B10" s="73"/>
      <c r="C10" s="73"/>
      <c r="D10" s="73"/>
      <c r="E10" s="110" t="str">
        <f>"W"&amp;TEXT(1+INT((D6-DATE(YEAR(D6+4-WEEKDAY(D6+6)),1,5)+
WEEKDAY(DATE(YEAR(D6+4-WEEKDAY(D6+6)),1,3)))/7),"00")&amp;"-"&amp;WEEKDAY(D6,2)</f>
        <v>W08-6</v>
      </c>
      <c r="F10" s="110"/>
      <c r="H10" s="68">
        <f t="shared" ref="H10:H13" si="3">IF(N9="","",IF(MONTH(N9+1)&lt;&gt;MONTH(N9),"",N9+1))</f>
        <v>44605</v>
      </c>
      <c r="I10" s="68">
        <f t="shared" ref="I10:N13" si="4">IF(H10="","",IF(MONTH(H10+1)&lt;&gt;MONTH(H10),"",H10+1))</f>
        <v>44606</v>
      </c>
      <c r="J10" s="68">
        <f t="shared" si="4"/>
        <v>44607</v>
      </c>
      <c r="K10" s="68">
        <f t="shared" si="4"/>
        <v>44608</v>
      </c>
      <c r="L10" s="68">
        <f t="shared" si="4"/>
        <v>44609</v>
      </c>
      <c r="M10" s="68">
        <f t="shared" si="4"/>
        <v>44610</v>
      </c>
      <c r="N10" s="68">
        <f t="shared" si="4"/>
        <v>44611</v>
      </c>
      <c r="O10" s="8"/>
      <c r="P10" s="68">
        <f t="shared" ref="P10:P13" si="5">IF(V9="","",IF(MONTH(V9+1)&lt;&gt;MONTH(V9),"",V9+1))</f>
        <v>44633</v>
      </c>
      <c r="Q10" s="68">
        <f t="shared" ref="Q10:Q13" si="6">IF(P10="","",IF(MONTH(P10+1)&lt;&gt;MONTH(P10),"",P10+1))</f>
        <v>44634</v>
      </c>
      <c r="R10" s="68">
        <f t="shared" si="1"/>
        <v>44635</v>
      </c>
      <c r="S10" s="68">
        <f t="shared" si="1"/>
        <v>44636</v>
      </c>
      <c r="T10" s="68">
        <f t="shared" si="2"/>
        <v>44637</v>
      </c>
      <c r="U10" s="68">
        <f t="shared" si="2"/>
        <v>44638</v>
      </c>
      <c r="V10" s="68">
        <f t="shared" si="2"/>
        <v>44639</v>
      </c>
      <c r="X10" s="122"/>
    </row>
    <row r="11" spans="1:24" x14ac:dyDescent="0.2">
      <c r="A11" s="76" t="str">
        <f t="array" ref="A11">IFERROR(INDEX(arr_holiday,SMALL(IF(arr_holidaydate=$D$6,ROW(arr_holidaydate)),ROW()-ROW($A$9))),"")</f>
        <v/>
      </c>
      <c r="B11" s="73"/>
      <c r="C11" s="73"/>
      <c r="D11" s="73"/>
      <c r="H11" s="68">
        <f t="shared" si="3"/>
        <v>44612</v>
      </c>
      <c r="I11" s="68">
        <f t="shared" si="4"/>
        <v>44613</v>
      </c>
      <c r="J11" s="68">
        <f t="shared" si="4"/>
        <v>44614</v>
      </c>
      <c r="K11" s="68">
        <f t="shared" si="4"/>
        <v>44615</v>
      </c>
      <c r="L11" s="68">
        <f t="shared" si="4"/>
        <v>44616</v>
      </c>
      <c r="M11" s="68">
        <f t="shared" si="4"/>
        <v>44617</v>
      </c>
      <c r="N11" s="68">
        <f t="shared" si="4"/>
        <v>44618</v>
      </c>
      <c r="O11" s="8"/>
      <c r="P11" s="68">
        <f t="shared" si="5"/>
        <v>44640</v>
      </c>
      <c r="Q11" s="68">
        <f t="shared" si="6"/>
        <v>44641</v>
      </c>
      <c r="R11" s="68">
        <f t="shared" si="1"/>
        <v>44642</v>
      </c>
      <c r="S11" s="68">
        <f t="shared" si="1"/>
        <v>44643</v>
      </c>
      <c r="T11" s="68">
        <f t="shared" si="2"/>
        <v>44644</v>
      </c>
      <c r="U11" s="68">
        <f t="shared" si="2"/>
        <v>44645</v>
      </c>
      <c r="V11" s="68">
        <f t="shared" si="2"/>
        <v>44646</v>
      </c>
      <c r="X11" s="122"/>
    </row>
    <row r="12" spans="1:24" x14ac:dyDescent="0.2">
      <c r="A12" s="76" t="str">
        <f t="array" ref="A12">IFERROR(INDEX(arr_holiday,SMALL(IF(arr_holidaydate=$D$6,ROW(arr_holidaydate)),ROW()-ROW($A$9))),"")</f>
        <v/>
      </c>
      <c r="B12" s="73"/>
      <c r="C12" s="73"/>
      <c r="D12" s="73"/>
      <c r="H12" s="68">
        <f t="shared" si="3"/>
        <v>44619</v>
      </c>
      <c r="I12" s="68">
        <f t="shared" si="4"/>
        <v>44620</v>
      </c>
      <c r="J12" s="68" t="str">
        <f t="shared" si="4"/>
        <v/>
      </c>
      <c r="K12" s="68" t="str">
        <f t="shared" si="4"/>
        <v/>
      </c>
      <c r="L12" s="68" t="str">
        <f t="shared" si="4"/>
        <v/>
      </c>
      <c r="M12" s="68" t="str">
        <f t="shared" si="4"/>
        <v/>
      </c>
      <c r="N12" s="68" t="str">
        <f t="shared" si="4"/>
        <v/>
      </c>
      <c r="O12" s="8"/>
      <c r="P12" s="68">
        <f t="shared" si="5"/>
        <v>44647</v>
      </c>
      <c r="Q12" s="68">
        <f t="shared" si="6"/>
        <v>44648</v>
      </c>
      <c r="R12" s="68">
        <f t="shared" si="1"/>
        <v>44649</v>
      </c>
      <c r="S12" s="68">
        <f t="shared" si="1"/>
        <v>44650</v>
      </c>
      <c r="T12" s="68">
        <f t="shared" si="2"/>
        <v>44651</v>
      </c>
      <c r="U12" s="68" t="str">
        <f t="shared" si="2"/>
        <v/>
      </c>
      <c r="V12" s="68" t="str">
        <f t="shared" si="2"/>
        <v/>
      </c>
      <c r="X12" s="122"/>
    </row>
    <row r="13" spans="1:24" x14ac:dyDescent="0.2">
      <c r="A13" s="76" t="str">
        <f t="array" ref="A13">IFERROR(INDEX(arr_holiday,SMALL(IF(arr_holidaydate=$D$6,ROW(arr_holidaydate)),ROW()-ROW($A$9))),"")</f>
        <v/>
      </c>
      <c r="H13" s="68" t="str">
        <f t="shared" si="3"/>
        <v/>
      </c>
      <c r="I13" s="68" t="str">
        <f t="shared" si="4"/>
        <v/>
      </c>
      <c r="J13" s="68" t="str">
        <f t="shared" si="4"/>
        <v/>
      </c>
      <c r="K13" s="68" t="str">
        <f t="shared" si="4"/>
        <v/>
      </c>
      <c r="L13" s="68" t="str">
        <f t="shared" si="4"/>
        <v/>
      </c>
      <c r="M13" s="68" t="str">
        <f t="shared" si="4"/>
        <v/>
      </c>
      <c r="N13" s="68" t="str">
        <f t="shared" si="4"/>
        <v/>
      </c>
      <c r="O13" s="8"/>
      <c r="P13" s="68" t="str">
        <f t="shared" si="5"/>
        <v/>
      </c>
      <c r="Q13" s="68" t="str">
        <f t="shared" si="6"/>
        <v/>
      </c>
      <c r="R13" s="68" t="str">
        <f t="shared" si="1"/>
        <v/>
      </c>
      <c r="S13" s="68" t="str">
        <f t="shared" si="1"/>
        <v/>
      </c>
      <c r="T13" s="68" t="str">
        <f t="shared" si="2"/>
        <v/>
      </c>
      <c r="U13" s="68" t="str">
        <f t="shared" si="2"/>
        <v/>
      </c>
      <c r="V13" s="68" t="str">
        <f t="shared" si="2"/>
        <v/>
      </c>
    </row>
    <row r="14" spans="1:24" ht="14.1" customHeight="1" x14ac:dyDescent="0.2">
      <c r="A14" s="109" t="s">
        <v>83</v>
      </c>
      <c r="B14" s="109"/>
      <c r="C14" s="109"/>
      <c r="D14" s="109"/>
      <c r="E14" s="8"/>
      <c r="F14" s="37"/>
      <c r="G14" s="37"/>
      <c r="H14" s="37" t="s">
        <v>55</v>
      </c>
      <c r="I14" s="37"/>
      <c r="J14" s="37"/>
      <c r="K14" s="37"/>
      <c r="L14" s="37"/>
      <c r="M14" s="37"/>
      <c r="N14" s="37"/>
      <c r="O14" s="30"/>
      <c r="P14" s="109" t="s">
        <v>7</v>
      </c>
      <c r="Q14" s="109"/>
      <c r="R14" s="109"/>
      <c r="S14" s="109"/>
      <c r="T14" s="109"/>
      <c r="U14" s="109"/>
      <c r="V14" s="109"/>
    </row>
    <row r="15" spans="1:24" ht="12.75" customHeight="1" x14ac:dyDescent="0.2">
      <c r="A15" s="75" t="str">
        <f t="array" ref="A15">IFERROR(INDEX(arr_event,SMALL(IF(arr_eventdate=$D$6,ROW(arr_eventdate)),ROW()-ROW($A$14))),"")</f>
        <v/>
      </c>
      <c r="B15" s="74"/>
      <c r="C15" s="74"/>
      <c r="D15" s="74"/>
      <c r="F15" s="108">
        <v>7</v>
      </c>
      <c r="G15" s="31" t="s">
        <v>59</v>
      </c>
      <c r="H15" s="18"/>
      <c r="I15" s="18"/>
      <c r="J15" s="18"/>
      <c r="K15" s="18"/>
      <c r="L15" s="18"/>
      <c r="M15" s="18"/>
      <c r="N15" s="18"/>
      <c r="O15" s="10"/>
      <c r="P15" s="18"/>
      <c r="Q15" s="18"/>
      <c r="R15" s="18"/>
      <c r="S15" s="18"/>
      <c r="T15" s="18"/>
      <c r="U15" s="18"/>
      <c r="V15" s="18"/>
    </row>
    <row r="16" spans="1:24" ht="12.75" customHeight="1" x14ac:dyDescent="0.2">
      <c r="A16" s="75" t="str">
        <f t="array" ref="A16">IFERROR(INDEX(arr_event,SMALL(IF(arr_eventdate=$D$6,ROW(arr_eventdate)),ROW()-ROW($A$14))),"")</f>
        <v/>
      </c>
      <c r="B16" s="74"/>
      <c r="C16" s="74"/>
      <c r="D16" s="74"/>
      <c r="F16" s="103"/>
      <c r="G16" s="32" t="s">
        <v>56</v>
      </c>
      <c r="H16" s="19"/>
      <c r="I16" s="19"/>
      <c r="J16" s="19"/>
      <c r="K16" s="19"/>
      <c r="L16" s="19"/>
      <c r="M16" s="19"/>
      <c r="N16" s="19"/>
      <c r="O16" s="10"/>
      <c r="P16" s="20"/>
      <c r="Q16" s="20"/>
      <c r="R16" s="20"/>
      <c r="S16" s="20"/>
      <c r="T16" s="20"/>
      <c r="U16" s="20"/>
      <c r="V16" s="20"/>
    </row>
    <row r="17" spans="1:22" ht="12.75" customHeight="1" x14ac:dyDescent="0.2">
      <c r="A17" s="75" t="str">
        <f t="array" ref="A17">IFERROR(INDEX(arr_event,SMALL(IF(arr_eventdate=$D$6,ROW(arr_eventdate)),ROW()-ROW($A$14))),"")</f>
        <v/>
      </c>
      <c r="B17" s="74"/>
      <c r="C17" s="74"/>
      <c r="D17" s="74"/>
      <c r="F17" s="108">
        <f>IF(F15=12,1,F15+1)</f>
        <v>8</v>
      </c>
      <c r="G17" s="31" t="s">
        <v>59</v>
      </c>
      <c r="H17" s="18"/>
      <c r="I17" s="18"/>
      <c r="J17" s="18"/>
      <c r="K17" s="18"/>
      <c r="L17" s="18"/>
      <c r="M17" s="18"/>
      <c r="N17" s="18"/>
      <c r="O17" s="10"/>
      <c r="P17" s="20"/>
      <c r="Q17" s="20"/>
      <c r="R17" s="20"/>
      <c r="S17" s="20"/>
      <c r="T17" s="20"/>
      <c r="U17" s="20"/>
      <c r="V17" s="20"/>
    </row>
    <row r="18" spans="1:22" ht="12.75" customHeight="1" x14ac:dyDescent="0.2">
      <c r="A18" s="75" t="str">
        <f t="array" ref="A18">IFERROR(INDEX(arr_event,SMALL(IF(arr_eventdate=$D$6,ROW(arr_eventdate)),ROW()-ROW($A$14))),"")</f>
        <v/>
      </c>
      <c r="B18" s="74"/>
      <c r="C18" s="74"/>
      <c r="D18" s="74"/>
      <c r="F18" s="108"/>
      <c r="G18" s="33" t="s">
        <v>57</v>
      </c>
      <c r="H18" s="20"/>
      <c r="I18" s="20"/>
      <c r="J18" s="20"/>
      <c r="K18" s="20"/>
      <c r="L18" s="20"/>
      <c r="M18" s="20"/>
      <c r="N18" s="20"/>
      <c r="O18" s="10"/>
      <c r="P18" s="20"/>
      <c r="Q18" s="20"/>
      <c r="R18" s="20"/>
      <c r="S18" s="20"/>
      <c r="T18" s="20"/>
      <c r="U18" s="20"/>
      <c r="V18" s="20"/>
    </row>
    <row r="19" spans="1:22" ht="12.75" customHeight="1" x14ac:dyDescent="0.2">
      <c r="A19" s="75" t="str">
        <f t="array" ref="A19">IFERROR(INDEX(arr_event,SMALL(IF(arr_eventdate=$D$6,ROW(arr_eventdate)),ROW()-ROW($A$14))),"")</f>
        <v/>
      </c>
      <c r="B19" s="74"/>
      <c r="C19" s="74"/>
      <c r="D19" s="74"/>
      <c r="F19" s="106"/>
      <c r="G19" s="33" t="s">
        <v>56</v>
      </c>
      <c r="H19" s="20"/>
      <c r="I19" s="20"/>
      <c r="J19" s="20"/>
      <c r="K19" s="20"/>
      <c r="L19" s="20"/>
      <c r="M19" s="20"/>
      <c r="N19" s="20"/>
      <c r="O19" s="10"/>
      <c r="P19" s="20"/>
      <c r="Q19" s="20"/>
      <c r="R19" s="20"/>
      <c r="S19" s="20"/>
      <c r="T19" s="20"/>
      <c r="U19" s="20"/>
      <c r="V19" s="20"/>
    </row>
    <row r="20" spans="1:22" ht="12.75" customHeight="1" x14ac:dyDescent="0.2">
      <c r="A20" s="75" t="str">
        <f t="array" ref="A20">IFERROR(INDEX(arr_event,SMALL(IF(arr_eventdate=$D$6,ROW(arr_eventdate)),ROW()-ROW($A$14))),"")</f>
        <v/>
      </c>
      <c r="B20" s="74"/>
      <c r="C20" s="74"/>
      <c r="D20" s="74"/>
      <c r="F20" s="106"/>
      <c r="G20" s="34" t="s">
        <v>58</v>
      </c>
      <c r="H20" s="21"/>
      <c r="I20" s="21"/>
      <c r="J20" s="21"/>
      <c r="K20" s="21"/>
      <c r="L20" s="21"/>
      <c r="M20" s="21"/>
      <c r="N20" s="21"/>
      <c r="O20" s="10"/>
      <c r="P20" s="20"/>
      <c r="Q20" s="20"/>
      <c r="R20" s="20"/>
      <c r="S20" s="20"/>
      <c r="T20" s="20"/>
      <c r="U20" s="20"/>
      <c r="V20" s="20"/>
    </row>
    <row r="21" spans="1:22" ht="12.75" customHeight="1" x14ac:dyDescent="0.2">
      <c r="A21" s="75" t="str">
        <f t="array" ref="A21">IFERROR(INDEX(arr_event,SMALL(IF(arr_eventdate=$D$6,ROW(arr_eventdate)),ROW()-ROW($A$14))),"")</f>
        <v/>
      </c>
      <c r="B21" s="74"/>
      <c r="C21" s="74"/>
      <c r="D21" s="74"/>
      <c r="F21" s="102">
        <f>IF(F17=12,1,F17+1)</f>
        <v>9</v>
      </c>
      <c r="G21" s="35" t="s">
        <v>59</v>
      </c>
      <c r="H21" s="22"/>
      <c r="I21" s="22"/>
      <c r="J21" s="22"/>
      <c r="K21" s="22"/>
      <c r="L21" s="22"/>
      <c r="M21" s="22"/>
      <c r="N21" s="22"/>
      <c r="O21" s="10"/>
      <c r="P21" s="20"/>
      <c r="Q21" s="20"/>
      <c r="R21" s="20"/>
      <c r="S21" s="20"/>
      <c r="T21" s="20"/>
      <c r="U21" s="20"/>
      <c r="V21" s="20"/>
    </row>
    <row r="22" spans="1:22" ht="12.75" customHeight="1" x14ac:dyDescent="0.2">
      <c r="A22" s="75" t="str">
        <f t="array" ref="A22">IFERROR(INDEX(arr_event,SMALL(IF(arr_eventdate=$D$6,ROW(arr_eventdate)),ROW()-ROW($A$14))),"")</f>
        <v/>
      </c>
      <c r="B22" s="74"/>
      <c r="C22" s="74"/>
      <c r="D22" s="74"/>
      <c r="F22" s="108"/>
      <c r="G22" s="33" t="s">
        <v>57</v>
      </c>
      <c r="H22" s="20"/>
      <c r="I22" s="20"/>
      <c r="J22" s="20"/>
      <c r="K22" s="20"/>
      <c r="L22" s="20"/>
      <c r="M22" s="20"/>
      <c r="N22" s="20"/>
      <c r="O22" s="10"/>
      <c r="P22" s="20"/>
      <c r="Q22" s="20"/>
      <c r="R22" s="20"/>
      <c r="S22" s="20"/>
      <c r="T22" s="20"/>
      <c r="U22" s="20"/>
      <c r="V22" s="20"/>
    </row>
    <row r="23" spans="1:22" ht="12.75" customHeight="1" x14ac:dyDescent="0.2">
      <c r="A23" s="75" t="str">
        <f t="array" ref="A23">IFERROR(INDEX(arr_event,SMALL(IF(arr_eventdate=$D$6,ROW(arr_eventdate)),ROW()-ROW($A$14))),"")</f>
        <v/>
      </c>
      <c r="B23" s="74"/>
      <c r="C23" s="74"/>
      <c r="D23" s="74"/>
      <c r="F23" s="106"/>
      <c r="G23" s="33" t="s">
        <v>56</v>
      </c>
      <c r="H23" s="20"/>
      <c r="I23" s="20"/>
      <c r="J23" s="20"/>
      <c r="K23" s="20"/>
      <c r="L23" s="20"/>
      <c r="M23" s="20"/>
      <c r="N23" s="20"/>
      <c r="O23" s="10"/>
      <c r="P23" s="20"/>
      <c r="Q23" s="20"/>
      <c r="R23" s="20"/>
      <c r="S23" s="20"/>
      <c r="T23" s="20"/>
      <c r="U23" s="20"/>
      <c r="V23" s="20"/>
    </row>
    <row r="24" spans="1:22" ht="12.75" customHeight="1" x14ac:dyDescent="0.2">
      <c r="A24" s="75" t="str">
        <f t="array" ref="A24">IFERROR(INDEX(arr_event,SMALL(IF(arr_eventdate=$D$6,ROW(arr_eventdate)),ROW()-ROW($A$14))),"")</f>
        <v/>
      </c>
      <c r="B24" s="74"/>
      <c r="C24" s="74"/>
      <c r="D24" s="74"/>
      <c r="F24" s="107"/>
      <c r="G24" s="36" t="s">
        <v>58</v>
      </c>
      <c r="H24" s="23"/>
      <c r="I24" s="23"/>
      <c r="J24" s="23"/>
      <c r="K24" s="23"/>
      <c r="L24" s="23"/>
      <c r="M24" s="23"/>
      <c r="N24" s="23"/>
      <c r="O24" s="10"/>
      <c r="P24" s="20"/>
      <c r="Q24" s="20"/>
      <c r="R24" s="20"/>
      <c r="S24" s="20"/>
      <c r="T24" s="20"/>
      <c r="U24" s="20"/>
      <c r="V24" s="20"/>
    </row>
    <row r="25" spans="1:22" ht="12.75" customHeight="1" x14ac:dyDescent="0.2">
      <c r="A25" s="10"/>
      <c r="B25" s="10"/>
      <c r="C25" s="10"/>
      <c r="D25" s="10"/>
      <c r="F25" s="102">
        <f>IF(F21=12,1,F21+1)</f>
        <v>10</v>
      </c>
      <c r="G25" s="35" t="s">
        <v>59</v>
      </c>
      <c r="H25" s="22"/>
      <c r="I25" s="22"/>
      <c r="J25" s="22"/>
      <c r="K25" s="22"/>
      <c r="L25" s="22"/>
      <c r="M25" s="22"/>
      <c r="N25" s="22"/>
      <c r="O25" s="10"/>
      <c r="P25" s="20"/>
      <c r="Q25" s="20"/>
      <c r="R25" s="20"/>
      <c r="S25" s="20"/>
      <c r="T25" s="20"/>
      <c r="U25" s="20"/>
      <c r="V25" s="20"/>
    </row>
    <row r="26" spans="1:22" ht="12.75" customHeight="1" x14ac:dyDescent="0.2">
      <c r="A26" s="38" t="s">
        <v>50</v>
      </c>
      <c r="B26" s="39" t="s">
        <v>49</v>
      </c>
      <c r="C26" s="105" t="s">
        <v>51</v>
      </c>
      <c r="D26" s="105"/>
      <c r="F26" s="108"/>
      <c r="G26" s="33" t="s">
        <v>57</v>
      </c>
      <c r="H26" s="20"/>
      <c r="I26" s="20"/>
      <c r="J26" s="20"/>
      <c r="K26" s="20"/>
      <c r="L26" s="20"/>
      <c r="M26" s="20"/>
      <c r="N26" s="20"/>
      <c r="O26" s="10"/>
      <c r="P26" s="20"/>
      <c r="Q26" s="20"/>
      <c r="R26" s="20"/>
      <c r="S26" s="20"/>
      <c r="T26" s="20"/>
      <c r="U26" s="20"/>
      <c r="V26" s="20"/>
    </row>
    <row r="27" spans="1:22" ht="12.75" customHeight="1" x14ac:dyDescent="0.2">
      <c r="A27" s="24"/>
      <c r="B27" s="25"/>
      <c r="C27" s="26"/>
      <c r="D27" s="27"/>
      <c r="F27" s="106"/>
      <c r="G27" s="33" t="s">
        <v>56</v>
      </c>
      <c r="H27" s="20"/>
      <c r="I27" s="20"/>
      <c r="J27" s="20"/>
      <c r="K27" s="20"/>
      <c r="L27" s="20"/>
      <c r="M27" s="20"/>
      <c r="N27" s="20"/>
      <c r="O27" s="10"/>
      <c r="P27" s="20"/>
      <c r="Q27" s="20"/>
      <c r="R27" s="20"/>
      <c r="S27" s="20"/>
      <c r="T27" s="20"/>
      <c r="U27" s="20"/>
      <c r="V27" s="20"/>
    </row>
    <row r="28" spans="1:22" ht="12.75" customHeight="1" x14ac:dyDescent="0.2">
      <c r="A28" s="24"/>
      <c r="B28" s="25"/>
      <c r="C28" s="28"/>
      <c r="D28" s="29"/>
      <c r="F28" s="107"/>
      <c r="G28" s="36" t="s">
        <v>58</v>
      </c>
      <c r="H28" s="23"/>
      <c r="I28" s="23"/>
      <c r="J28" s="23"/>
      <c r="K28" s="23"/>
      <c r="L28" s="23"/>
      <c r="M28" s="23"/>
      <c r="N28" s="23"/>
      <c r="O28" s="10"/>
      <c r="P28" s="20"/>
      <c r="Q28" s="20"/>
      <c r="R28" s="20"/>
      <c r="S28" s="20"/>
      <c r="T28" s="20"/>
      <c r="U28" s="20"/>
      <c r="V28" s="20"/>
    </row>
    <row r="29" spans="1:22" ht="12.75" customHeight="1" x14ac:dyDescent="0.2">
      <c r="A29" s="24"/>
      <c r="B29" s="25"/>
      <c r="C29" s="28"/>
      <c r="D29" s="29"/>
      <c r="F29" s="102">
        <f>IF(F25=12,1,F25+1)</f>
        <v>11</v>
      </c>
      <c r="G29" s="35" t="s">
        <v>59</v>
      </c>
      <c r="H29" s="22"/>
      <c r="I29" s="22"/>
      <c r="J29" s="22"/>
      <c r="K29" s="22"/>
      <c r="L29" s="22"/>
      <c r="M29" s="22"/>
      <c r="N29" s="22"/>
      <c r="O29" s="10"/>
      <c r="P29" s="20"/>
      <c r="Q29" s="20"/>
      <c r="R29" s="20"/>
      <c r="S29" s="20"/>
      <c r="T29" s="20"/>
      <c r="U29" s="20"/>
      <c r="V29" s="20"/>
    </row>
    <row r="30" spans="1:22" ht="12.75" customHeight="1" x14ac:dyDescent="0.2">
      <c r="A30" s="24"/>
      <c r="B30" s="25"/>
      <c r="C30" s="28"/>
      <c r="D30" s="29"/>
      <c r="F30" s="108"/>
      <c r="G30" s="33" t="s">
        <v>57</v>
      </c>
      <c r="H30" s="20"/>
      <c r="I30" s="20"/>
      <c r="J30" s="20"/>
      <c r="K30" s="20"/>
      <c r="L30" s="20"/>
      <c r="M30" s="20"/>
      <c r="N30" s="20"/>
      <c r="O30" s="10"/>
      <c r="P30" s="20"/>
      <c r="Q30" s="20"/>
      <c r="R30" s="20"/>
      <c r="S30" s="20"/>
      <c r="T30" s="20"/>
      <c r="U30" s="20"/>
      <c r="V30" s="20"/>
    </row>
    <row r="31" spans="1:22" ht="12.75" customHeight="1" x14ac:dyDescent="0.2">
      <c r="A31" s="24"/>
      <c r="B31" s="25"/>
      <c r="C31" s="28"/>
      <c r="D31" s="29"/>
      <c r="F31" s="106"/>
      <c r="G31" s="33" t="s">
        <v>56</v>
      </c>
      <c r="H31" s="20"/>
      <c r="I31" s="20"/>
      <c r="J31" s="20"/>
      <c r="K31" s="20"/>
      <c r="L31" s="20"/>
      <c r="M31" s="20"/>
      <c r="N31" s="20"/>
      <c r="O31" s="10"/>
      <c r="P31" s="20"/>
      <c r="Q31" s="20"/>
      <c r="R31" s="20"/>
      <c r="S31" s="20"/>
      <c r="T31" s="20"/>
      <c r="U31" s="20"/>
      <c r="V31" s="20"/>
    </row>
    <row r="32" spans="1:22" ht="12.75" customHeight="1" x14ac:dyDescent="0.2">
      <c r="A32" s="24"/>
      <c r="B32" s="25"/>
      <c r="C32" s="28"/>
      <c r="D32" s="29"/>
      <c r="F32" s="107"/>
      <c r="G32" s="36" t="s">
        <v>58</v>
      </c>
      <c r="H32" s="23"/>
      <c r="I32" s="23"/>
      <c r="J32" s="23"/>
      <c r="K32" s="23"/>
      <c r="L32" s="23"/>
      <c r="M32" s="23"/>
      <c r="N32" s="23"/>
      <c r="O32" s="10"/>
      <c r="P32" s="20"/>
      <c r="Q32" s="20"/>
      <c r="R32" s="20"/>
      <c r="S32" s="20"/>
      <c r="T32" s="20"/>
      <c r="U32" s="20"/>
      <c r="V32" s="20"/>
    </row>
    <row r="33" spans="1:22" ht="12.75" customHeight="1" x14ac:dyDescent="0.2">
      <c r="A33" s="24"/>
      <c r="B33" s="25"/>
      <c r="C33" s="28"/>
      <c r="D33" s="29"/>
      <c r="F33" s="102">
        <f>IF(F29=12,1,F29+1)</f>
        <v>12</v>
      </c>
      <c r="G33" s="35" t="s">
        <v>59</v>
      </c>
      <c r="H33" s="22"/>
      <c r="I33" s="22"/>
      <c r="J33" s="22"/>
      <c r="K33" s="22"/>
      <c r="L33" s="22"/>
      <c r="M33" s="22"/>
      <c r="N33" s="22"/>
      <c r="O33" s="10"/>
      <c r="P33" s="20"/>
      <c r="Q33" s="20"/>
      <c r="R33" s="20"/>
      <c r="S33" s="20"/>
      <c r="T33" s="20"/>
      <c r="U33" s="20"/>
      <c r="V33" s="20"/>
    </row>
    <row r="34" spans="1:22" ht="12.75" customHeight="1" x14ac:dyDescent="0.2">
      <c r="A34" s="24"/>
      <c r="B34" s="25"/>
      <c r="C34" s="28"/>
      <c r="D34" s="29"/>
      <c r="F34" s="108"/>
      <c r="G34" s="33" t="s">
        <v>57</v>
      </c>
      <c r="H34" s="20"/>
      <c r="I34" s="20"/>
      <c r="J34" s="20"/>
      <c r="K34" s="20"/>
      <c r="L34" s="20"/>
      <c r="M34" s="20"/>
      <c r="N34" s="20"/>
      <c r="O34" s="10"/>
      <c r="P34" s="20"/>
      <c r="Q34" s="20"/>
      <c r="R34" s="20"/>
      <c r="S34" s="20"/>
      <c r="T34" s="20"/>
      <c r="U34" s="20"/>
      <c r="V34" s="20"/>
    </row>
    <row r="35" spans="1:22" ht="12.75" customHeight="1" x14ac:dyDescent="0.2">
      <c r="A35" s="24"/>
      <c r="B35" s="25"/>
      <c r="C35" s="28"/>
      <c r="D35" s="29"/>
      <c r="F35" s="106"/>
      <c r="G35" s="33" t="s">
        <v>56</v>
      </c>
      <c r="H35" s="20"/>
      <c r="I35" s="20"/>
      <c r="J35" s="20"/>
      <c r="K35" s="20"/>
      <c r="L35" s="20"/>
      <c r="M35" s="20"/>
      <c r="N35" s="20"/>
      <c r="O35" s="10"/>
      <c r="P35" s="20"/>
      <c r="Q35" s="20"/>
      <c r="R35" s="20"/>
      <c r="S35" s="20"/>
      <c r="T35" s="20"/>
      <c r="U35" s="20"/>
      <c r="V35" s="20"/>
    </row>
    <row r="36" spans="1:22" ht="12.75" customHeight="1" x14ac:dyDescent="0.2">
      <c r="A36" s="24"/>
      <c r="B36" s="25"/>
      <c r="C36" s="28"/>
      <c r="D36" s="29"/>
      <c r="F36" s="107"/>
      <c r="G36" s="36" t="s">
        <v>58</v>
      </c>
      <c r="H36" s="23"/>
      <c r="I36" s="23"/>
      <c r="J36" s="23"/>
      <c r="K36" s="23"/>
      <c r="L36" s="23"/>
      <c r="M36" s="23"/>
      <c r="N36" s="23"/>
      <c r="O36" s="10"/>
      <c r="P36" s="20"/>
      <c r="Q36" s="20"/>
      <c r="R36" s="20"/>
      <c r="S36" s="20"/>
      <c r="T36" s="20"/>
      <c r="U36" s="20"/>
      <c r="V36" s="20"/>
    </row>
    <row r="37" spans="1:22" ht="12.75" customHeight="1" x14ac:dyDescent="0.2">
      <c r="A37" s="24"/>
      <c r="B37" s="25"/>
      <c r="C37" s="28"/>
      <c r="D37" s="29"/>
      <c r="F37" s="102">
        <f>IF(F33=12,1,F33+1)</f>
        <v>1</v>
      </c>
      <c r="G37" s="35" t="s">
        <v>59</v>
      </c>
      <c r="H37" s="22"/>
      <c r="I37" s="22"/>
      <c r="J37" s="22"/>
      <c r="K37" s="22"/>
      <c r="L37" s="22"/>
      <c r="M37" s="22"/>
      <c r="N37" s="22"/>
      <c r="O37" s="10"/>
      <c r="P37" s="20"/>
      <c r="Q37" s="20"/>
      <c r="R37" s="20"/>
      <c r="S37" s="20"/>
      <c r="T37" s="20"/>
      <c r="U37" s="20"/>
      <c r="V37" s="20"/>
    </row>
    <row r="38" spans="1:22" ht="12.75" customHeight="1" x14ac:dyDescent="0.2">
      <c r="A38" s="24"/>
      <c r="B38" s="25"/>
      <c r="C38" s="28"/>
      <c r="D38" s="29"/>
      <c r="F38" s="108"/>
      <c r="G38" s="33" t="s">
        <v>57</v>
      </c>
      <c r="H38" s="20"/>
      <c r="I38" s="20"/>
      <c r="J38" s="20"/>
      <c r="K38" s="20"/>
      <c r="L38" s="20"/>
      <c r="M38" s="20"/>
      <c r="N38" s="20"/>
      <c r="O38" s="10"/>
      <c r="P38" s="20"/>
      <c r="Q38" s="20"/>
      <c r="R38" s="20"/>
      <c r="S38" s="20"/>
      <c r="T38" s="20"/>
      <c r="U38" s="20"/>
      <c r="V38" s="20"/>
    </row>
    <row r="39" spans="1:22" ht="12.75" customHeight="1" x14ac:dyDescent="0.2">
      <c r="A39" s="24"/>
      <c r="B39" s="25"/>
      <c r="C39" s="28"/>
      <c r="D39" s="29"/>
      <c r="F39" s="106"/>
      <c r="G39" s="33" t="s">
        <v>56</v>
      </c>
      <c r="H39" s="20"/>
      <c r="I39" s="20"/>
      <c r="J39" s="20"/>
      <c r="K39" s="20"/>
      <c r="L39" s="20"/>
      <c r="M39" s="20"/>
      <c r="N39" s="20"/>
      <c r="O39" s="10"/>
      <c r="P39" s="20"/>
      <c r="Q39" s="20"/>
      <c r="R39" s="20"/>
      <c r="S39" s="20"/>
      <c r="T39" s="20"/>
      <c r="U39" s="20"/>
      <c r="V39" s="20"/>
    </row>
    <row r="40" spans="1:22" ht="12.75" customHeight="1" x14ac:dyDescent="0.2">
      <c r="A40" s="24"/>
      <c r="B40" s="25"/>
      <c r="C40" s="28"/>
      <c r="D40" s="29"/>
      <c r="F40" s="107"/>
      <c r="G40" s="36" t="s">
        <v>58</v>
      </c>
      <c r="H40" s="23"/>
      <c r="I40" s="23"/>
      <c r="J40" s="23"/>
      <c r="K40" s="23"/>
      <c r="L40" s="23"/>
      <c r="M40" s="23"/>
      <c r="N40" s="23"/>
      <c r="O40" s="10"/>
      <c r="P40" s="20"/>
      <c r="Q40" s="20"/>
      <c r="R40" s="20"/>
      <c r="S40" s="20"/>
      <c r="T40" s="20"/>
      <c r="U40" s="20"/>
      <c r="V40" s="20"/>
    </row>
    <row r="41" spans="1:22" ht="12.75" customHeight="1" x14ac:dyDescent="0.2">
      <c r="A41" s="24"/>
      <c r="B41" s="25"/>
      <c r="C41" s="28"/>
      <c r="D41" s="29"/>
      <c r="F41" s="102">
        <f>IF(F37=12,1,F37+1)</f>
        <v>2</v>
      </c>
      <c r="G41" s="35" t="s">
        <v>59</v>
      </c>
      <c r="H41" s="22"/>
      <c r="I41" s="22"/>
      <c r="J41" s="22"/>
      <c r="K41" s="22"/>
      <c r="L41" s="22"/>
      <c r="M41" s="22"/>
      <c r="N41" s="22"/>
      <c r="O41" s="10"/>
      <c r="P41" s="20"/>
      <c r="Q41" s="20"/>
      <c r="R41" s="20"/>
      <c r="S41" s="20"/>
      <c r="T41" s="20"/>
      <c r="U41" s="20"/>
      <c r="V41" s="20"/>
    </row>
    <row r="42" spans="1:22" ht="12.75" customHeight="1" x14ac:dyDescent="0.2">
      <c r="A42" s="24"/>
      <c r="B42" s="25"/>
      <c r="C42" s="28"/>
      <c r="D42" s="29"/>
      <c r="F42" s="108"/>
      <c r="G42" s="33" t="s">
        <v>57</v>
      </c>
      <c r="H42" s="20"/>
      <c r="I42" s="20"/>
      <c r="J42" s="20"/>
      <c r="K42" s="20"/>
      <c r="L42" s="20"/>
      <c r="M42" s="20"/>
      <c r="N42" s="20"/>
      <c r="O42" s="10"/>
      <c r="P42" s="20"/>
      <c r="Q42" s="20"/>
      <c r="R42" s="20"/>
      <c r="S42" s="20"/>
      <c r="T42" s="20"/>
      <c r="U42" s="20"/>
      <c r="V42" s="20"/>
    </row>
    <row r="43" spans="1:22" ht="12.75" customHeight="1" x14ac:dyDescent="0.2">
      <c r="F43" s="106"/>
      <c r="G43" s="33" t="s">
        <v>56</v>
      </c>
      <c r="H43" s="20"/>
      <c r="I43" s="20"/>
      <c r="J43" s="20"/>
      <c r="K43" s="20"/>
      <c r="L43" s="20"/>
      <c r="M43" s="20"/>
      <c r="N43" s="20"/>
      <c r="O43" s="10"/>
      <c r="P43" s="20"/>
      <c r="Q43" s="20"/>
      <c r="R43" s="20"/>
      <c r="S43" s="20"/>
      <c r="T43" s="20"/>
      <c r="U43" s="20"/>
      <c r="V43" s="20"/>
    </row>
    <row r="44" spans="1:22" ht="12.75" customHeight="1" x14ac:dyDescent="0.2">
      <c r="A44" s="104" t="s">
        <v>54</v>
      </c>
      <c r="B44" s="104"/>
      <c r="C44" s="105" t="s">
        <v>96</v>
      </c>
      <c r="D44" s="105"/>
      <c r="F44" s="107"/>
      <c r="G44" s="36" t="s">
        <v>58</v>
      </c>
      <c r="H44" s="23"/>
      <c r="I44" s="23"/>
      <c r="J44" s="23"/>
      <c r="K44" s="23"/>
      <c r="L44" s="23"/>
      <c r="M44" s="23"/>
      <c r="N44" s="23"/>
      <c r="O44" s="10"/>
      <c r="P44" s="20"/>
      <c r="Q44" s="20"/>
      <c r="R44" s="20"/>
      <c r="S44" s="20"/>
      <c r="T44" s="20"/>
      <c r="U44" s="20"/>
      <c r="V44" s="20"/>
    </row>
    <row r="45" spans="1:22" ht="12.75" customHeight="1" x14ac:dyDescent="0.2">
      <c r="A45" s="98"/>
      <c r="B45" s="99"/>
      <c r="C45" s="100"/>
      <c r="D45" s="101"/>
      <c r="F45" s="102">
        <f>IF(F41=12,1,F41+1)</f>
        <v>3</v>
      </c>
      <c r="G45" s="35" t="s">
        <v>59</v>
      </c>
      <c r="H45" s="22"/>
      <c r="I45" s="22"/>
      <c r="J45" s="22"/>
      <c r="K45" s="22"/>
      <c r="L45" s="22"/>
      <c r="M45" s="22"/>
      <c r="N45" s="22"/>
      <c r="O45" s="10"/>
      <c r="P45" s="20"/>
      <c r="Q45" s="20"/>
      <c r="R45" s="20"/>
      <c r="S45" s="20"/>
      <c r="T45" s="20"/>
      <c r="U45" s="20"/>
      <c r="V45" s="20"/>
    </row>
    <row r="46" spans="1:22" ht="12.75" customHeight="1" x14ac:dyDescent="0.2">
      <c r="A46" s="98"/>
      <c r="B46" s="99"/>
      <c r="C46" s="100"/>
      <c r="D46" s="101"/>
      <c r="F46" s="108"/>
      <c r="G46" s="33" t="s">
        <v>57</v>
      </c>
      <c r="H46" s="20"/>
      <c r="I46" s="20"/>
      <c r="J46" s="20"/>
      <c r="K46" s="20"/>
      <c r="L46" s="20"/>
      <c r="M46" s="20"/>
      <c r="N46" s="20"/>
      <c r="O46" s="10"/>
      <c r="P46" s="20"/>
      <c r="Q46" s="20"/>
      <c r="R46" s="20"/>
      <c r="S46" s="20"/>
      <c r="T46" s="20"/>
      <c r="U46" s="20"/>
      <c r="V46" s="20"/>
    </row>
    <row r="47" spans="1:22" ht="12.75" customHeight="1" x14ac:dyDescent="0.2">
      <c r="A47" s="98"/>
      <c r="B47" s="99"/>
      <c r="C47" s="100"/>
      <c r="D47" s="101"/>
      <c r="F47" s="106"/>
      <c r="G47" s="33" t="s">
        <v>56</v>
      </c>
      <c r="H47" s="20"/>
      <c r="I47" s="20"/>
      <c r="J47" s="20"/>
      <c r="K47" s="20"/>
      <c r="L47" s="20"/>
      <c r="M47" s="20"/>
      <c r="N47" s="20"/>
      <c r="O47" s="10"/>
      <c r="P47" s="20"/>
      <c r="Q47" s="20"/>
      <c r="R47" s="20"/>
      <c r="S47" s="20"/>
      <c r="T47" s="20"/>
      <c r="U47" s="20"/>
      <c r="V47" s="20"/>
    </row>
    <row r="48" spans="1:22" ht="12.75" customHeight="1" x14ac:dyDescent="0.2">
      <c r="A48" s="98"/>
      <c r="B48" s="99"/>
      <c r="C48" s="100"/>
      <c r="D48" s="101"/>
      <c r="F48" s="107"/>
      <c r="G48" s="36" t="s">
        <v>58</v>
      </c>
      <c r="H48" s="23"/>
      <c r="I48" s="23"/>
      <c r="J48" s="23"/>
      <c r="K48" s="23"/>
      <c r="L48" s="23"/>
      <c r="M48" s="23"/>
      <c r="N48" s="23"/>
      <c r="O48" s="10"/>
      <c r="P48" s="20"/>
      <c r="Q48" s="20"/>
      <c r="R48" s="20"/>
      <c r="S48" s="20"/>
      <c r="T48" s="20"/>
      <c r="U48" s="20"/>
      <c r="V48" s="20"/>
    </row>
    <row r="49" spans="1:22" ht="12.75" customHeight="1" x14ac:dyDescent="0.2">
      <c r="A49" s="98"/>
      <c r="B49" s="99"/>
      <c r="C49" s="100"/>
      <c r="D49" s="101"/>
      <c r="F49" s="102">
        <f>IF(F45=12,1,F45+1)</f>
        <v>4</v>
      </c>
      <c r="G49" s="35" t="s">
        <v>59</v>
      </c>
      <c r="H49" s="22"/>
      <c r="I49" s="22"/>
      <c r="J49" s="22"/>
      <c r="K49" s="22"/>
      <c r="L49" s="22"/>
      <c r="M49" s="22"/>
      <c r="N49" s="22"/>
      <c r="O49" s="10"/>
      <c r="P49" s="20"/>
      <c r="Q49" s="20"/>
      <c r="R49" s="20"/>
      <c r="S49" s="20"/>
      <c r="T49" s="20"/>
      <c r="U49" s="20"/>
      <c r="V49" s="20"/>
    </row>
    <row r="50" spans="1:22" ht="12.75" customHeight="1" x14ac:dyDescent="0.2">
      <c r="A50" s="98"/>
      <c r="B50" s="99"/>
      <c r="C50" s="100"/>
      <c r="D50" s="101"/>
      <c r="F50" s="108"/>
      <c r="G50" s="33" t="s">
        <v>57</v>
      </c>
      <c r="H50" s="20"/>
      <c r="I50" s="20"/>
      <c r="J50" s="20"/>
      <c r="K50" s="20"/>
      <c r="L50" s="20"/>
      <c r="M50" s="20"/>
      <c r="N50" s="20"/>
      <c r="O50" s="10"/>
      <c r="P50" s="20"/>
      <c r="Q50" s="20"/>
      <c r="R50" s="20"/>
      <c r="S50" s="20"/>
      <c r="T50" s="20"/>
      <c r="U50" s="20"/>
      <c r="V50" s="20"/>
    </row>
    <row r="51" spans="1:22" ht="12.75" customHeight="1" x14ac:dyDescent="0.2">
      <c r="A51" s="98"/>
      <c r="B51" s="99"/>
      <c r="C51" s="100"/>
      <c r="D51" s="101"/>
      <c r="F51" s="106"/>
      <c r="G51" s="33" t="s">
        <v>56</v>
      </c>
      <c r="H51" s="20"/>
      <c r="I51" s="20"/>
      <c r="J51" s="20"/>
      <c r="K51" s="20"/>
      <c r="L51" s="20"/>
      <c r="M51" s="20"/>
      <c r="N51" s="20"/>
      <c r="O51" s="10"/>
      <c r="P51" s="20"/>
      <c r="Q51" s="20"/>
      <c r="R51" s="20"/>
      <c r="S51" s="20"/>
      <c r="T51" s="20"/>
      <c r="U51" s="20"/>
      <c r="V51" s="20"/>
    </row>
    <row r="52" spans="1:22" ht="12.75" customHeight="1" x14ac:dyDescent="0.2">
      <c r="A52" s="98"/>
      <c r="B52" s="99"/>
      <c r="C52" s="100"/>
      <c r="D52" s="101"/>
      <c r="F52" s="107"/>
      <c r="G52" s="36" t="s">
        <v>58</v>
      </c>
      <c r="H52" s="23"/>
      <c r="I52" s="23"/>
      <c r="J52" s="23"/>
      <c r="K52" s="23"/>
      <c r="L52" s="23"/>
      <c r="M52" s="23"/>
      <c r="N52" s="23"/>
      <c r="O52" s="10"/>
      <c r="P52" s="20"/>
      <c r="Q52" s="20"/>
      <c r="R52" s="20"/>
      <c r="S52" s="20"/>
      <c r="T52" s="20"/>
      <c r="U52" s="20"/>
      <c r="V52" s="20"/>
    </row>
    <row r="53" spans="1:22" ht="12.75" customHeight="1" x14ac:dyDescent="0.2">
      <c r="F53" s="102">
        <f>IF(F49=12,1,F49+1)</f>
        <v>5</v>
      </c>
      <c r="G53" s="35" t="s">
        <v>59</v>
      </c>
      <c r="H53" s="22"/>
      <c r="I53" s="22"/>
      <c r="J53" s="22"/>
      <c r="K53" s="22"/>
      <c r="L53" s="22"/>
      <c r="M53" s="22"/>
      <c r="N53" s="22"/>
      <c r="O53" s="10"/>
      <c r="P53" s="20"/>
      <c r="Q53" s="20"/>
      <c r="R53" s="20"/>
      <c r="S53" s="20"/>
      <c r="T53" s="20"/>
      <c r="U53" s="20"/>
      <c r="V53" s="20"/>
    </row>
    <row r="54" spans="1:22" ht="12.75" customHeight="1" x14ac:dyDescent="0.2">
      <c r="A54" s="104" t="s">
        <v>53</v>
      </c>
      <c r="B54" s="104"/>
      <c r="C54" s="105" t="s">
        <v>52</v>
      </c>
      <c r="D54" s="105"/>
      <c r="F54" s="103"/>
      <c r="G54" s="32" t="s">
        <v>56</v>
      </c>
      <c r="H54" s="19"/>
      <c r="I54" s="19"/>
      <c r="J54" s="19"/>
      <c r="K54" s="19"/>
      <c r="L54" s="19"/>
      <c r="M54" s="19"/>
      <c r="N54" s="19"/>
      <c r="O54" s="10"/>
      <c r="P54" s="20"/>
      <c r="Q54" s="20"/>
      <c r="R54" s="20"/>
      <c r="S54" s="20"/>
      <c r="T54" s="20"/>
      <c r="U54" s="20"/>
      <c r="V54" s="20"/>
    </row>
    <row r="55" spans="1:22" ht="12.75" customHeight="1" x14ac:dyDescent="0.2">
      <c r="A55" s="98"/>
      <c r="B55" s="99"/>
      <c r="C55" s="100"/>
      <c r="D55" s="101"/>
      <c r="F55" s="102">
        <f>IF(F53=12,1,F53+1)</f>
        <v>6</v>
      </c>
      <c r="G55" s="35" t="s">
        <v>59</v>
      </c>
      <c r="H55" s="22"/>
      <c r="I55" s="22"/>
      <c r="J55" s="22"/>
      <c r="K55" s="22"/>
      <c r="L55" s="22"/>
      <c r="M55" s="22"/>
      <c r="N55" s="22"/>
      <c r="O55" s="10"/>
      <c r="P55" s="20"/>
      <c r="Q55" s="20"/>
      <c r="R55" s="20"/>
      <c r="S55" s="20"/>
      <c r="T55" s="20"/>
      <c r="U55" s="20"/>
      <c r="V55" s="20"/>
    </row>
    <row r="56" spans="1:22" ht="12.75" customHeight="1" x14ac:dyDescent="0.2">
      <c r="A56" s="98"/>
      <c r="B56" s="99"/>
      <c r="C56" s="100"/>
      <c r="D56" s="101"/>
      <c r="F56" s="103"/>
      <c r="G56" s="32" t="s">
        <v>56</v>
      </c>
      <c r="H56" s="19"/>
      <c r="I56" s="19"/>
      <c r="J56" s="19"/>
      <c r="K56" s="19"/>
      <c r="L56" s="19"/>
      <c r="M56" s="19"/>
      <c r="N56" s="19"/>
      <c r="O56" s="10"/>
      <c r="P56" s="20"/>
      <c r="Q56" s="20"/>
      <c r="R56" s="20"/>
      <c r="S56" s="20"/>
      <c r="T56" s="20"/>
      <c r="U56" s="20"/>
      <c r="V56" s="20"/>
    </row>
    <row r="57" spans="1:22" ht="12.75" customHeight="1" x14ac:dyDescent="0.2">
      <c r="A57" s="98"/>
      <c r="B57" s="99"/>
      <c r="C57" s="100"/>
      <c r="D57" s="101"/>
      <c r="F57" s="102">
        <f>IF(F55=12,1,F55+1)</f>
        <v>7</v>
      </c>
      <c r="G57" s="35" t="s">
        <v>59</v>
      </c>
      <c r="H57" s="22"/>
      <c r="I57" s="22"/>
      <c r="J57" s="22"/>
      <c r="K57" s="22"/>
      <c r="L57" s="22"/>
      <c r="M57" s="22"/>
      <c r="N57" s="22"/>
      <c r="O57" s="10"/>
      <c r="P57" s="20"/>
      <c r="Q57" s="20"/>
      <c r="R57" s="20"/>
      <c r="S57" s="20"/>
      <c r="T57" s="20"/>
      <c r="U57" s="20"/>
      <c r="V57" s="20"/>
    </row>
    <row r="58" spans="1:22" ht="12.75" customHeight="1" x14ac:dyDescent="0.2">
      <c r="A58" s="98"/>
      <c r="B58" s="99"/>
      <c r="C58" s="100"/>
      <c r="D58" s="101"/>
      <c r="F58" s="103"/>
      <c r="G58" s="32" t="s">
        <v>56</v>
      </c>
      <c r="H58" s="19"/>
      <c r="I58" s="19"/>
      <c r="J58" s="19"/>
      <c r="K58" s="19"/>
      <c r="L58" s="19"/>
      <c r="M58" s="19"/>
      <c r="N58" s="19"/>
      <c r="O58" s="10"/>
      <c r="P58" s="20"/>
      <c r="Q58" s="20"/>
      <c r="R58" s="20"/>
      <c r="S58" s="20"/>
      <c r="T58" s="20"/>
      <c r="U58" s="20"/>
      <c r="V58" s="20"/>
    </row>
    <row r="59" spans="1:22" ht="12.75" customHeight="1" x14ac:dyDescent="0.2">
      <c r="A59" s="98"/>
      <c r="B59" s="99"/>
      <c r="C59" s="100"/>
      <c r="D59" s="101"/>
      <c r="F59" s="102">
        <f>IF(F57=12,1,F57+1)</f>
        <v>8</v>
      </c>
      <c r="G59" s="35" t="s">
        <v>59</v>
      </c>
      <c r="H59" s="22"/>
      <c r="I59" s="22"/>
      <c r="J59" s="22"/>
      <c r="K59" s="22"/>
      <c r="L59" s="22"/>
      <c r="M59" s="22"/>
      <c r="N59" s="22"/>
      <c r="O59" s="10"/>
      <c r="P59" s="20"/>
      <c r="Q59" s="20"/>
      <c r="R59" s="20"/>
      <c r="S59" s="20"/>
      <c r="T59" s="20"/>
      <c r="U59" s="20"/>
      <c r="V59" s="20"/>
    </row>
    <row r="60" spans="1:22" ht="12.75" customHeight="1" x14ac:dyDescent="0.2">
      <c r="A60" s="98"/>
      <c r="B60" s="99"/>
      <c r="C60" s="100"/>
      <c r="D60" s="101"/>
      <c r="F60" s="103"/>
      <c r="G60" s="32" t="s">
        <v>56</v>
      </c>
      <c r="H60" s="19"/>
      <c r="I60" s="19"/>
      <c r="J60" s="19"/>
      <c r="K60" s="19"/>
      <c r="L60" s="19"/>
      <c r="M60" s="19"/>
      <c r="N60" s="19"/>
      <c r="O60" s="10"/>
      <c r="P60" s="20"/>
      <c r="Q60" s="20"/>
      <c r="R60" s="20"/>
      <c r="S60" s="20"/>
      <c r="T60" s="20"/>
      <c r="U60" s="20"/>
      <c r="V60" s="20"/>
    </row>
    <row r="61" spans="1:22" ht="12.75" customHeight="1" x14ac:dyDescent="0.2">
      <c r="A61" s="98"/>
      <c r="B61" s="99"/>
      <c r="C61" s="100"/>
      <c r="D61" s="101"/>
      <c r="F61" s="102">
        <f>IF(F59=12,1,F59+1)</f>
        <v>9</v>
      </c>
      <c r="G61" s="35" t="s">
        <v>59</v>
      </c>
      <c r="H61" s="22"/>
      <c r="I61" s="22"/>
      <c r="J61" s="22"/>
      <c r="K61" s="22"/>
      <c r="L61" s="22"/>
      <c r="M61" s="22"/>
      <c r="N61" s="22"/>
      <c r="O61" s="10"/>
      <c r="P61" s="20"/>
      <c r="Q61" s="20"/>
      <c r="R61" s="20"/>
      <c r="S61" s="20"/>
      <c r="T61" s="20"/>
      <c r="U61" s="20"/>
      <c r="V61" s="20"/>
    </row>
    <row r="62" spans="1:22" ht="12.75" customHeight="1" x14ac:dyDescent="0.2">
      <c r="A62" s="98"/>
      <c r="B62" s="99"/>
      <c r="C62" s="100"/>
      <c r="D62" s="101"/>
      <c r="F62" s="103"/>
      <c r="G62" s="32" t="s">
        <v>56</v>
      </c>
      <c r="H62" s="19"/>
      <c r="I62" s="19"/>
      <c r="J62" s="19"/>
      <c r="K62" s="19"/>
      <c r="L62" s="19"/>
      <c r="M62" s="19"/>
      <c r="N62" s="19"/>
      <c r="O62" s="10"/>
      <c r="P62" s="20"/>
      <c r="Q62" s="20"/>
      <c r="R62" s="20"/>
      <c r="S62" s="20"/>
      <c r="T62" s="20"/>
      <c r="U62" s="20"/>
      <c r="V62" s="20"/>
    </row>
    <row r="63" spans="1:22" ht="12.75" customHeight="1" x14ac:dyDescent="0.2">
      <c r="A63" s="2"/>
      <c r="B63" s="2"/>
      <c r="C63" s="9"/>
      <c r="D63" s="9"/>
      <c r="P63" s="5"/>
      <c r="Q63" s="5"/>
      <c r="R63" s="5"/>
      <c r="S63" s="5"/>
      <c r="T63" s="5"/>
      <c r="U63" s="5"/>
      <c r="V63" s="5"/>
    </row>
    <row r="67" spans="1:22" ht="12.75" customHeight="1" x14ac:dyDescent="0.2">
      <c r="A67" s="111">
        <f>DAY(D67)</f>
        <v>27</v>
      </c>
      <c r="B67" s="111"/>
      <c r="C67" s="111"/>
      <c r="D67" s="113">
        <f>D4+1</f>
        <v>44619</v>
      </c>
      <c r="E67" s="113"/>
      <c r="F67" s="113"/>
      <c r="G67" s="113"/>
      <c r="H67" s="114">
        <f>DATE(YEAR($D$6),MONTH($D$6),1)</f>
        <v>44593</v>
      </c>
      <c r="I67" s="114"/>
      <c r="J67" s="114"/>
      <c r="K67" s="114"/>
      <c r="L67" s="114"/>
      <c r="M67" s="114"/>
      <c r="N67" s="114"/>
      <c r="O67" s="4"/>
      <c r="P67" s="114">
        <f>DATE(YEAR(H67+35),MONTH(H67+35),1)</f>
        <v>44621</v>
      </c>
      <c r="Q67" s="114"/>
      <c r="R67" s="114"/>
      <c r="S67" s="114"/>
      <c r="T67" s="114"/>
      <c r="U67" s="114"/>
      <c r="V67" s="114"/>
    </row>
    <row r="68" spans="1:22" ht="12.75" customHeight="1" x14ac:dyDescent="0.2">
      <c r="A68" s="111"/>
      <c r="B68" s="111"/>
      <c r="C68" s="111"/>
      <c r="D68" s="113"/>
      <c r="E68" s="113"/>
      <c r="F68" s="113"/>
      <c r="G68" s="113"/>
      <c r="H68" s="67" t="str">
        <f>CHOOSE(1+MOD($I$4+1-2,7),"Su","M","Tu","W","Th","F","Sa")</f>
        <v>Su</v>
      </c>
      <c r="I68" s="67" t="str">
        <f>CHOOSE(1+MOD($I$4+2-2,7),"Su","M","Tu","W","Th","F","Sa")</f>
        <v>M</v>
      </c>
      <c r="J68" s="67" t="str">
        <f>CHOOSE(1+MOD($I$4+3-2,7),"Su","M","Tu","W","Th","F","Sa")</f>
        <v>Tu</v>
      </c>
      <c r="K68" s="67" t="str">
        <f>CHOOSE(1+MOD($I$4+4-2,7),"Su","M","Tu","W","Th","F","Sa")</f>
        <v>W</v>
      </c>
      <c r="L68" s="67" t="str">
        <f>CHOOSE(1+MOD($I$4+5-2,7),"Su","M","Tu","W","Th","F","Sa")</f>
        <v>Th</v>
      </c>
      <c r="M68" s="67" t="str">
        <f>CHOOSE(1+MOD($I$4+6-2,7),"Su","M","Tu","W","Th","F","Sa")</f>
        <v>F</v>
      </c>
      <c r="N68" s="67" t="str">
        <f>CHOOSE(1+MOD($I$4+7-2,7),"Su","M","Tu","W","Th","F","Sa")</f>
        <v>Sa</v>
      </c>
      <c r="O68" s="66"/>
      <c r="P68" s="67" t="str">
        <f>CHOOSE(1+MOD($I$4+1-2,7),"Su","M","Tu","W","Th","F","Sa")</f>
        <v>Su</v>
      </c>
      <c r="Q68" s="67" t="str">
        <f>CHOOSE(1+MOD($I$4+2-2,7),"Su","M","Tu","W","Th","F","Sa")</f>
        <v>M</v>
      </c>
      <c r="R68" s="67" t="str">
        <f>CHOOSE(1+MOD($I$4+3-2,7),"Su","M","Tu","W","Th","F","Sa")</f>
        <v>Tu</v>
      </c>
      <c r="S68" s="67" t="str">
        <f>CHOOSE(1+MOD($I$4+4-2,7),"Su","M","Tu","W","Th","F","Sa")</f>
        <v>W</v>
      </c>
      <c r="T68" s="67" t="str">
        <f>CHOOSE(1+MOD($I$4+5-2,7),"Su","M","Tu","W","Th","F","Sa")</f>
        <v>Th</v>
      </c>
      <c r="U68" s="67" t="str">
        <f>CHOOSE(1+MOD($I$4+6-2,7),"Su","M","Tu","W","Th","F","Sa")</f>
        <v>F</v>
      </c>
      <c r="V68" s="67" t="str">
        <f>CHOOSE(1+MOD($I$4+7-2,7),"Su","M","Tu","W","Th","F","Sa")</f>
        <v>Sa</v>
      </c>
    </row>
    <row r="69" spans="1:22" ht="12.75" customHeight="1" x14ac:dyDescent="0.2">
      <c r="A69" s="111"/>
      <c r="B69" s="111"/>
      <c r="C69" s="111"/>
      <c r="D69" s="115" t="str">
        <f>INDEX({"Sunday","Monday","Tuesday","Wednesday","Thursday","Friday","Saturday"},WEEKDAY(D67))</f>
        <v>Sunday</v>
      </c>
      <c r="E69" s="115"/>
      <c r="F69" s="115"/>
      <c r="G69" s="6"/>
      <c r="H69" s="68" t="str">
        <f>IF(WEEKDAY(H67,1)=$I$4,H67,"")</f>
        <v/>
      </c>
      <c r="I69" s="68" t="str">
        <f>IF(H69="",IF(WEEKDAY(H67,1)=MOD($I$4,7)+1,H67,""),H69+1)</f>
        <v/>
      </c>
      <c r="J69" s="68">
        <f>IF(I69="",IF(WEEKDAY(H67,1)=MOD($I$4+1,7)+1,H67,""),I69+1)</f>
        <v>44593</v>
      </c>
      <c r="K69" s="68">
        <f>IF(J69="",IF(WEEKDAY(H67,1)=MOD($I$4+2,7)+1,H67,""),J69+1)</f>
        <v>44594</v>
      </c>
      <c r="L69" s="68">
        <f>IF(K69="",IF(WEEKDAY(H67,1)=MOD($I$4+3,7)+1,H67,""),K69+1)</f>
        <v>44595</v>
      </c>
      <c r="M69" s="68">
        <f>IF(L69="",IF(WEEKDAY(H67,1)=MOD($I$4+4,7)+1,H67,""),L69+1)</f>
        <v>44596</v>
      </c>
      <c r="N69" s="68">
        <f>IF(M69="",IF(WEEKDAY(H67,1)=MOD($I$4+5,7)+1,H67,""),M69+1)</f>
        <v>44597</v>
      </c>
      <c r="O69" s="69"/>
      <c r="P69" s="68" t="str">
        <f>IF(WEEKDAY(P67,1)=$I$4,P67,"")</f>
        <v/>
      </c>
      <c r="Q69" s="68" t="str">
        <f>IF(P69="",IF(WEEKDAY(P67,1)=MOD($I$4,7)+1,P67,""),P69+1)</f>
        <v/>
      </c>
      <c r="R69" s="68">
        <f>IF(Q69="",IF(WEEKDAY(P67,1)=MOD($I$4+1,7)+1,P67,""),Q69+1)</f>
        <v>44621</v>
      </c>
      <c r="S69" s="68">
        <f>IF(R69="",IF(WEEKDAY(P67,1)=MOD($I$4+2,7)+1,P67,""),R69+1)</f>
        <v>44622</v>
      </c>
      <c r="T69" s="68">
        <f>IF(S69="",IF(WEEKDAY(P67,1)=MOD($I$4+3,7)+1,P67,""),S69+1)</f>
        <v>44623</v>
      </c>
      <c r="U69" s="68">
        <f>IF(T69="",IF(WEEKDAY(P67,1)=MOD($I$4+4,7)+1,P67,""),T69+1)</f>
        <v>44624</v>
      </c>
      <c r="V69" s="68">
        <f>IF(U69="",IF(WEEKDAY(P67,1)=MOD($I$4+5,7)+1,P67,""),U69+1)</f>
        <v>44625</v>
      </c>
    </row>
    <row r="70" spans="1:22" ht="12.75" customHeight="1" x14ac:dyDescent="0.2">
      <c r="A70" s="112"/>
      <c r="B70" s="112"/>
      <c r="C70" s="112"/>
      <c r="D70" s="116"/>
      <c r="E70" s="116"/>
      <c r="F70" s="116"/>
      <c r="G70" s="6"/>
      <c r="H70" s="68">
        <f>IF(N69="","",IF(MONTH(N69+1)&lt;&gt;MONTH(N69),"",N69+1))</f>
        <v>44598</v>
      </c>
      <c r="I70" s="68">
        <f>IF(H70="","",IF(MONTH(H70+1)&lt;&gt;MONTH(H70),"",H70+1))</f>
        <v>44599</v>
      </c>
      <c r="J70" s="68">
        <f t="shared" ref="J70:K74" si="7">IF(I70="","",IF(MONTH(I70+1)&lt;&gt;MONTH(I70),"",I70+1))</f>
        <v>44600</v>
      </c>
      <c r="K70" s="68">
        <f>IF(J70="","",IF(MONTH(J70+1)&lt;&gt;MONTH(J70),"",J70+1))</f>
        <v>44601</v>
      </c>
      <c r="L70" s="68">
        <f t="shared" ref="L70:N74" si="8">IF(K70="","",IF(MONTH(K70+1)&lt;&gt;MONTH(K70),"",K70+1))</f>
        <v>44602</v>
      </c>
      <c r="M70" s="68">
        <f t="shared" si="8"/>
        <v>44603</v>
      </c>
      <c r="N70" s="68">
        <f t="shared" si="8"/>
        <v>44604</v>
      </c>
      <c r="O70" s="8"/>
      <c r="P70" s="68">
        <f>IF(V69="","",IF(MONTH(V69+1)&lt;&gt;MONTH(V69),"",V69+1))</f>
        <v>44626</v>
      </c>
      <c r="Q70" s="68">
        <f>IF(P70="","",IF(MONTH(P70+1)&lt;&gt;MONTH(P70),"",P70+1))</f>
        <v>44627</v>
      </c>
      <c r="R70" s="68">
        <f t="shared" ref="R70:S74" si="9">IF(Q70="","",IF(MONTH(Q70+1)&lt;&gt;MONTH(Q70),"",Q70+1))</f>
        <v>44628</v>
      </c>
      <c r="S70" s="68">
        <f>IF(R70="","",IF(MONTH(R70+1)&lt;&gt;MONTH(R70),"",R70+1))</f>
        <v>44629</v>
      </c>
      <c r="T70" s="68">
        <f t="shared" ref="T70:V74" si="10">IF(S70="","",IF(MONTH(S70+1)&lt;&gt;MONTH(S70),"",S70+1))</f>
        <v>44630</v>
      </c>
      <c r="U70" s="68">
        <f t="shared" si="10"/>
        <v>44631</v>
      </c>
      <c r="V70" s="68">
        <f t="shared" si="10"/>
        <v>44632</v>
      </c>
    </row>
    <row r="71" spans="1:22" ht="12.75" customHeight="1" x14ac:dyDescent="0.2">
      <c r="A71" s="76" t="str">
        <f t="array" ref="A71">IFERROR(INDEX(arr_holiday,SMALL(IF(arr_holidaydate=$D$67,ROW(arr_holidaydate)),ROW()-ROW($A$70))),"")</f>
        <v>Mardi Gras</v>
      </c>
      <c r="B71" s="73"/>
      <c r="C71" s="73"/>
      <c r="D71" s="73"/>
      <c r="E71" s="110" t="str">
        <f>"W"&amp;TEXT(1+INT((D67-DATE(YEAR(D67+4-WEEKDAY(D67+6)),1,5)+
WEEKDAY(DATE(YEAR(D67+4-WEEKDAY(D67+6)),1,3)))/7),"00")&amp;"-"&amp;WEEKDAY(D67,2)</f>
        <v>W08-7</v>
      </c>
      <c r="F71" s="110"/>
      <c r="H71" s="68">
        <f t="shared" ref="H71:H74" si="11">IF(N70="","",IF(MONTH(N70+1)&lt;&gt;MONTH(N70),"",N70+1))</f>
        <v>44605</v>
      </c>
      <c r="I71" s="68">
        <f t="shared" ref="I71:I74" si="12">IF(H71="","",IF(MONTH(H71+1)&lt;&gt;MONTH(H71),"",H71+1))</f>
        <v>44606</v>
      </c>
      <c r="J71" s="68">
        <f t="shared" si="7"/>
        <v>44607</v>
      </c>
      <c r="K71" s="68">
        <f t="shared" si="7"/>
        <v>44608</v>
      </c>
      <c r="L71" s="68">
        <f t="shared" si="8"/>
        <v>44609</v>
      </c>
      <c r="M71" s="68">
        <f t="shared" si="8"/>
        <v>44610</v>
      </c>
      <c r="N71" s="68">
        <f t="shared" si="8"/>
        <v>44611</v>
      </c>
      <c r="O71" s="8"/>
      <c r="P71" s="68">
        <f t="shared" ref="P71:P74" si="13">IF(V70="","",IF(MONTH(V70+1)&lt;&gt;MONTH(V70),"",V70+1))</f>
        <v>44633</v>
      </c>
      <c r="Q71" s="68">
        <f t="shared" ref="Q71:Q74" si="14">IF(P71="","",IF(MONTH(P71+1)&lt;&gt;MONTH(P71),"",P71+1))</f>
        <v>44634</v>
      </c>
      <c r="R71" s="68">
        <f t="shared" si="9"/>
        <v>44635</v>
      </c>
      <c r="S71" s="68">
        <f t="shared" si="9"/>
        <v>44636</v>
      </c>
      <c r="T71" s="68">
        <f t="shared" si="10"/>
        <v>44637</v>
      </c>
      <c r="U71" s="68">
        <f t="shared" si="10"/>
        <v>44638</v>
      </c>
      <c r="V71" s="68">
        <f t="shared" si="10"/>
        <v>44639</v>
      </c>
    </row>
    <row r="72" spans="1:22" x14ac:dyDescent="0.2">
      <c r="A72" s="76" t="str">
        <f t="array" ref="A72">IFERROR(INDEX(arr_holiday,SMALL(IF(arr_holidaydate=$D$67,ROW(arr_holidaydate)),ROW()-ROW($A$70))),"")</f>
        <v/>
      </c>
      <c r="B72" s="73"/>
      <c r="C72" s="73"/>
      <c r="D72" s="73"/>
      <c r="H72" s="68">
        <f t="shared" si="11"/>
        <v>44612</v>
      </c>
      <c r="I72" s="68">
        <f t="shared" si="12"/>
        <v>44613</v>
      </c>
      <c r="J72" s="68">
        <f t="shared" si="7"/>
        <v>44614</v>
      </c>
      <c r="K72" s="68">
        <f t="shared" si="7"/>
        <v>44615</v>
      </c>
      <c r="L72" s="68">
        <f t="shared" si="8"/>
        <v>44616</v>
      </c>
      <c r="M72" s="68">
        <f t="shared" si="8"/>
        <v>44617</v>
      </c>
      <c r="N72" s="68">
        <f t="shared" si="8"/>
        <v>44618</v>
      </c>
      <c r="O72" s="8"/>
      <c r="P72" s="68">
        <f t="shared" si="13"/>
        <v>44640</v>
      </c>
      <c r="Q72" s="68">
        <f t="shared" si="14"/>
        <v>44641</v>
      </c>
      <c r="R72" s="68">
        <f t="shared" si="9"/>
        <v>44642</v>
      </c>
      <c r="S72" s="68">
        <f t="shared" si="9"/>
        <v>44643</v>
      </c>
      <c r="T72" s="68">
        <f t="shared" si="10"/>
        <v>44644</v>
      </c>
      <c r="U72" s="68">
        <f t="shared" si="10"/>
        <v>44645</v>
      </c>
      <c r="V72" s="68">
        <f t="shared" si="10"/>
        <v>44646</v>
      </c>
    </row>
    <row r="73" spans="1:22" x14ac:dyDescent="0.2">
      <c r="A73" s="76" t="str">
        <f t="array" ref="A73">IFERROR(INDEX(arr_holiday,SMALL(IF(arr_holidaydate=$D$67,ROW(arr_holidaydate)),ROW()-ROW($A$70))),"")</f>
        <v/>
      </c>
      <c r="B73" s="73"/>
      <c r="C73" s="73"/>
      <c r="D73" s="73"/>
      <c r="H73" s="68">
        <f t="shared" si="11"/>
        <v>44619</v>
      </c>
      <c r="I73" s="68">
        <f t="shared" si="12"/>
        <v>44620</v>
      </c>
      <c r="J73" s="68" t="str">
        <f t="shared" si="7"/>
        <v/>
      </c>
      <c r="K73" s="68" t="str">
        <f t="shared" si="7"/>
        <v/>
      </c>
      <c r="L73" s="68" t="str">
        <f t="shared" si="8"/>
        <v/>
      </c>
      <c r="M73" s="68" t="str">
        <f t="shared" si="8"/>
        <v/>
      </c>
      <c r="N73" s="68" t="str">
        <f t="shared" si="8"/>
        <v/>
      </c>
      <c r="O73" s="8"/>
      <c r="P73" s="68">
        <f t="shared" si="13"/>
        <v>44647</v>
      </c>
      <c r="Q73" s="68">
        <f t="shared" si="14"/>
        <v>44648</v>
      </c>
      <c r="R73" s="68">
        <f t="shared" si="9"/>
        <v>44649</v>
      </c>
      <c r="S73" s="68">
        <f t="shared" si="9"/>
        <v>44650</v>
      </c>
      <c r="T73" s="68">
        <f t="shared" si="10"/>
        <v>44651</v>
      </c>
      <c r="U73" s="68" t="str">
        <f t="shared" si="10"/>
        <v/>
      </c>
      <c r="V73" s="68" t="str">
        <f t="shared" si="10"/>
        <v/>
      </c>
    </row>
    <row r="74" spans="1:22" x14ac:dyDescent="0.2">
      <c r="A74" s="76" t="str">
        <f t="array" ref="A74">IFERROR(INDEX(arr_holiday,SMALL(IF(arr_holidaydate=$D$67,ROW(arr_holidaydate)),ROW()-ROW($A$70))),"")</f>
        <v/>
      </c>
      <c r="B74" s="73"/>
      <c r="C74" s="73"/>
      <c r="D74" s="73"/>
      <c r="H74" s="68" t="str">
        <f t="shared" si="11"/>
        <v/>
      </c>
      <c r="I74" s="68" t="str">
        <f t="shared" si="12"/>
        <v/>
      </c>
      <c r="J74" s="68" t="str">
        <f t="shared" si="7"/>
        <v/>
      </c>
      <c r="K74" s="68" t="str">
        <f t="shared" si="7"/>
        <v/>
      </c>
      <c r="L74" s="68" t="str">
        <f t="shared" si="8"/>
        <v/>
      </c>
      <c r="M74" s="68" t="str">
        <f t="shared" si="8"/>
        <v/>
      </c>
      <c r="N74" s="68" t="str">
        <f t="shared" si="8"/>
        <v/>
      </c>
      <c r="O74" s="8"/>
      <c r="P74" s="68" t="str">
        <f t="shared" si="13"/>
        <v/>
      </c>
      <c r="Q74" s="68" t="str">
        <f t="shared" si="14"/>
        <v/>
      </c>
      <c r="R74" s="68" t="str">
        <f t="shared" si="9"/>
        <v/>
      </c>
      <c r="S74" s="68" t="str">
        <f t="shared" si="9"/>
        <v/>
      </c>
      <c r="T74" s="68" t="str">
        <f t="shared" si="10"/>
        <v/>
      </c>
      <c r="U74" s="68" t="str">
        <f t="shared" si="10"/>
        <v/>
      </c>
      <c r="V74" s="68" t="str">
        <f t="shared" si="10"/>
        <v/>
      </c>
    </row>
    <row r="75" spans="1:22" ht="14.1" customHeight="1" x14ac:dyDescent="0.2">
      <c r="A75" s="109" t="s">
        <v>83</v>
      </c>
      <c r="B75" s="109"/>
      <c r="C75" s="109"/>
      <c r="D75" s="109"/>
      <c r="E75" s="8"/>
      <c r="F75" s="37"/>
      <c r="G75" s="37"/>
      <c r="H75" s="37" t="s">
        <v>55</v>
      </c>
      <c r="I75" s="37"/>
      <c r="J75" s="37"/>
      <c r="K75" s="37"/>
      <c r="L75" s="37"/>
      <c r="M75" s="37"/>
      <c r="N75" s="37"/>
      <c r="O75" s="30"/>
      <c r="P75" s="109" t="s">
        <v>7</v>
      </c>
      <c r="Q75" s="109"/>
      <c r="R75" s="109"/>
      <c r="S75" s="109"/>
      <c r="T75" s="109"/>
      <c r="U75" s="109"/>
      <c r="V75" s="109"/>
    </row>
    <row r="76" spans="1:22" ht="12.75" customHeight="1" x14ac:dyDescent="0.2">
      <c r="A76" s="75" t="str">
        <f t="array" ref="A76">IFERROR(INDEX(arr_event,SMALL(IF(arr_eventdate=$D$67,ROW(arr_eventdate)),ROW()-ROW($A$75))),"")</f>
        <v/>
      </c>
      <c r="B76" s="74"/>
      <c r="C76" s="74"/>
      <c r="D76" s="74"/>
      <c r="F76" s="108">
        <v>7</v>
      </c>
      <c r="G76" s="31" t="s">
        <v>59</v>
      </c>
      <c r="H76" s="18"/>
      <c r="I76" s="18"/>
      <c r="J76" s="18"/>
      <c r="K76" s="18"/>
      <c r="L76" s="18"/>
      <c r="M76" s="18"/>
      <c r="N76" s="18"/>
      <c r="O76" s="10"/>
      <c r="P76" s="18"/>
      <c r="Q76" s="18"/>
      <c r="R76" s="18"/>
      <c r="S76" s="18"/>
      <c r="T76" s="18"/>
      <c r="U76" s="18"/>
      <c r="V76" s="18"/>
    </row>
    <row r="77" spans="1:22" ht="12.75" customHeight="1" x14ac:dyDescent="0.2">
      <c r="A77" s="75" t="str">
        <f t="array" ref="A77">IFERROR(INDEX(arr_event,SMALL(IF(arr_eventdate=$D$67,ROW(arr_eventdate)),ROW()-ROW($A$75))),"")</f>
        <v/>
      </c>
      <c r="B77" s="74"/>
      <c r="C77" s="74"/>
      <c r="D77" s="74"/>
      <c r="F77" s="103"/>
      <c r="G77" s="32" t="s">
        <v>56</v>
      </c>
      <c r="H77" s="19"/>
      <c r="I77" s="19"/>
      <c r="J77" s="19"/>
      <c r="K77" s="19"/>
      <c r="L77" s="19"/>
      <c r="M77" s="19"/>
      <c r="N77" s="19"/>
      <c r="O77" s="10"/>
      <c r="P77" s="20"/>
      <c r="Q77" s="20"/>
      <c r="R77" s="20"/>
      <c r="S77" s="20"/>
      <c r="T77" s="20"/>
      <c r="U77" s="20"/>
      <c r="V77" s="20"/>
    </row>
    <row r="78" spans="1:22" ht="12.75" customHeight="1" x14ac:dyDescent="0.2">
      <c r="A78" s="75" t="str">
        <f t="array" ref="A78">IFERROR(INDEX(arr_event,SMALL(IF(arr_eventdate=$D$67,ROW(arr_eventdate)),ROW()-ROW($A$75))),"")</f>
        <v/>
      </c>
      <c r="B78" s="74"/>
      <c r="C78" s="74"/>
      <c r="D78" s="74"/>
      <c r="F78" s="108">
        <f>IF(F76=12,1,F76+1)</f>
        <v>8</v>
      </c>
      <c r="G78" s="31" t="s">
        <v>59</v>
      </c>
      <c r="H78" s="18"/>
      <c r="I78" s="18"/>
      <c r="J78" s="18"/>
      <c r="K78" s="18"/>
      <c r="L78" s="18"/>
      <c r="M78" s="18"/>
      <c r="N78" s="18"/>
      <c r="O78" s="10"/>
      <c r="P78" s="20"/>
      <c r="Q78" s="20"/>
      <c r="R78" s="20"/>
      <c r="S78" s="20"/>
      <c r="T78" s="20"/>
      <c r="U78" s="20"/>
      <c r="V78" s="20"/>
    </row>
    <row r="79" spans="1:22" ht="12.75" customHeight="1" x14ac:dyDescent="0.2">
      <c r="A79" s="75" t="str">
        <f t="array" ref="A79">IFERROR(INDEX(arr_event,SMALL(IF(arr_eventdate=$D$67,ROW(arr_eventdate)),ROW()-ROW($A$75))),"")</f>
        <v/>
      </c>
      <c r="B79" s="74"/>
      <c r="C79" s="74"/>
      <c r="D79" s="74"/>
      <c r="F79" s="108"/>
      <c r="G79" s="33" t="s">
        <v>57</v>
      </c>
      <c r="H79" s="20"/>
      <c r="I79" s="20"/>
      <c r="J79" s="20"/>
      <c r="K79" s="20"/>
      <c r="L79" s="20"/>
      <c r="M79" s="20"/>
      <c r="N79" s="20"/>
      <c r="O79" s="10"/>
      <c r="P79" s="20"/>
      <c r="Q79" s="20"/>
      <c r="R79" s="20"/>
      <c r="S79" s="20"/>
      <c r="T79" s="20"/>
      <c r="U79" s="20"/>
      <c r="V79" s="20"/>
    </row>
    <row r="80" spans="1:22" ht="12.75" customHeight="1" x14ac:dyDescent="0.2">
      <c r="A80" s="75" t="str">
        <f t="array" ref="A80">IFERROR(INDEX(arr_event,SMALL(IF(arr_eventdate=$D$67,ROW(arr_eventdate)),ROW()-ROW($A$75))),"")</f>
        <v/>
      </c>
      <c r="B80" s="74"/>
      <c r="C80" s="74"/>
      <c r="D80" s="74"/>
      <c r="F80" s="106"/>
      <c r="G80" s="33" t="s">
        <v>56</v>
      </c>
      <c r="H80" s="20"/>
      <c r="I80" s="20"/>
      <c r="J80" s="20"/>
      <c r="K80" s="20"/>
      <c r="L80" s="20"/>
      <c r="M80" s="20"/>
      <c r="N80" s="20"/>
      <c r="O80" s="10"/>
      <c r="P80" s="20"/>
      <c r="Q80" s="20"/>
      <c r="R80" s="20"/>
      <c r="S80" s="20"/>
      <c r="T80" s="20"/>
      <c r="U80" s="20"/>
      <c r="V80" s="20"/>
    </row>
    <row r="81" spans="1:22" ht="12.75" customHeight="1" x14ac:dyDescent="0.2">
      <c r="A81" s="75" t="str">
        <f t="array" ref="A81">IFERROR(INDEX(arr_event,SMALL(IF(arr_eventdate=$D$67,ROW(arr_eventdate)),ROW()-ROW($A$75))),"")</f>
        <v/>
      </c>
      <c r="B81" s="74"/>
      <c r="C81" s="74"/>
      <c r="D81" s="74"/>
      <c r="F81" s="106"/>
      <c r="G81" s="34" t="s">
        <v>58</v>
      </c>
      <c r="H81" s="21"/>
      <c r="I81" s="21"/>
      <c r="J81" s="21"/>
      <c r="K81" s="21"/>
      <c r="L81" s="21"/>
      <c r="M81" s="21"/>
      <c r="N81" s="21"/>
      <c r="O81" s="10"/>
      <c r="P81" s="20"/>
      <c r="Q81" s="20"/>
      <c r="R81" s="20"/>
      <c r="S81" s="20"/>
      <c r="T81" s="20"/>
      <c r="U81" s="20"/>
      <c r="V81" s="20"/>
    </row>
    <row r="82" spans="1:22" ht="12.75" customHeight="1" x14ac:dyDescent="0.2">
      <c r="A82" s="75" t="str">
        <f t="array" ref="A82">IFERROR(INDEX(arr_event,SMALL(IF(arr_eventdate=$D$67,ROW(arr_eventdate)),ROW()-ROW($A$75))),"")</f>
        <v/>
      </c>
      <c r="B82" s="74"/>
      <c r="C82" s="74"/>
      <c r="D82" s="74"/>
      <c r="F82" s="102">
        <f>IF(F78=12,1,F78+1)</f>
        <v>9</v>
      </c>
      <c r="G82" s="35" t="s">
        <v>59</v>
      </c>
      <c r="H82" s="22"/>
      <c r="I82" s="22"/>
      <c r="J82" s="22"/>
      <c r="K82" s="22"/>
      <c r="L82" s="22"/>
      <c r="M82" s="22"/>
      <c r="N82" s="22"/>
      <c r="O82" s="10"/>
      <c r="P82" s="20"/>
      <c r="Q82" s="20"/>
      <c r="R82" s="20"/>
      <c r="S82" s="20"/>
      <c r="T82" s="20"/>
      <c r="U82" s="20"/>
      <c r="V82" s="20"/>
    </row>
    <row r="83" spans="1:22" ht="12.75" customHeight="1" x14ac:dyDescent="0.2">
      <c r="A83" s="75" t="str">
        <f t="array" ref="A83">IFERROR(INDEX(arr_event,SMALL(IF(arr_eventdate=$D$67,ROW(arr_eventdate)),ROW()-ROW($A$75))),"")</f>
        <v/>
      </c>
      <c r="B83" s="74"/>
      <c r="C83" s="74"/>
      <c r="D83" s="74"/>
      <c r="F83" s="108"/>
      <c r="G83" s="33" t="s">
        <v>57</v>
      </c>
      <c r="H83" s="20"/>
      <c r="I83" s="20"/>
      <c r="J83" s="20"/>
      <c r="K83" s="20"/>
      <c r="L83" s="20"/>
      <c r="M83" s="20"/>
      <c r="N83" s="20"/>
      <c r="O83" s="10"/>
      <c r="P83" s="20"/>
      <c r="Q83" s="20"/>
      <c r="R83" s="20"/>
      <c r="S83" s="20"/>
      <c r="T83" s="20"/>
      <c r="U83" s="20"/>
      <c r="V83" s="20"/>
    </row>
    <row r="84" spans="1:22" ht="12.75" customHeight="1" x14ac:dyDescent="0.2">
      <c r="A84" s="75" t="str">
        <f t="array" ref="A84">IFERROR(INDEX(arr_event,SMALL(IF(arr_eventdate=$D$67,ROW(arr_eventdate)),ROW()-ROW($A$75))),"")</f>
        <v/>
      </c>
      <c r="B84" s="74"/>
      <c r="C84" s="74"/>
      <c r="D84" s="74"/>
      <c r="F84" s="106"/>
      <c r="G84" s="33" t="s">
        <v>56</v>
      </c>
      <c r="H84" s="20"/>
      <c r="I84" s="20"/>
      <c r="J84" s="20"/>
      <c r="K84" s="20"/>
      <c r="L84" s="20"/>
      <c r="M84" s="20"/>
      <c r="N84" s="20"/>
      <c r="O84" s="10"/>
      <c r="P84" s="20"/>
      <c r="Q84" s="20"/>
      <c r="R84" s="20"/>
      <c r="S84" s="20"/>
      <c r="T84" s="20"/>
      <c r="U84" s="20"/>
      <c r="V84" s="20"/>
    </row>
    <row r="85" spans="1:22" ht="12.75" customHeight="1" x14ac:dyDescent="0.2">
      <c r="A85" s="75" t="str">
        <f t="array" ref="A85">IFERROR(INDEX(arr_event,SMALL(IF(arr_eventdate=$D$67,ROW(arr_eventdate)),ROW()-ROW($A$75))),"")</f>
        <v/>
      </c>
      <c r="B85" s="74"/>
      <c r="C85" s="74"/>
      <c r="D85" s="74"/>
      <c r="F85" s="107"/>
      <c r="G85" s="36" t="s">
        <v>58</v>
      </c>
      <c r="H85" s="23"/>
      <c r="I85" s="23"/>
      <c r="J85" s="23"/>
      <c r="K85" s="23"/>
      <c r="L85" s="23"/>
      <c r="M85" s="23"/>
      <c r="N85" s="23"/>
      <c r="O85" s="10"/>
      <c r="P85" s="20"/>
      <c r="Q85" s="20"/>
      <c r="R85" s="20"/>
      <c r="S85" s="20"/>
      <c r="T85" s="20"/>
      <c r="U85" s="20"/>
      <c r="V85" s="20"/>
    </row>
    <row r="86" spans="1:22" ht="12.75" customHeight="1" x14ac:dyDescent="0.2">
      <c r="A86" s="10"/>
      <c r="B86" s="10"/>
      <c r="C86" s="10"/>
      <c r="D86" s="10"/>
      <c r="F86" s="102">
        <f>IF(F82=12,1,F82+1)</f>
        <v>10</v>
      </c>
      <c r="G86" s="35" t="s">
        <v>59</v>
      </c>
      <c r="H86" s="22"/>
      <c r="I86" s="22"/>
      <c r="J86" s="22"/>
      <c r="K86" s="22"/>
      <c r="L86" s="22"/>
      <c r="M86" s="22"/>
      <c r="N86" s="22"/>
      <c r="O86" s="10"/>
      <c r="P86" s="20"/>
      <c r="Q86" s="20"/>
      <c r="R86" s="20"/>
      <c r="S86" s="20"/>
      <c r="T86" s="20"/>
      <c r="U86" s="20"/>
      <c r="V86" s="20"/>
    </row>
    <row r="87" spans="1:22" ht="12.75" customHeight="1" x14ac:dyDescent="0.2">
      <c r="A87" s="38" t="s">
        <v>50</v>
      </c>
      <c r="B87" s="39" t="s">
        <v>49</v>
      </c>
      <c r="C87" s="105" t="s">
        <v>51</v>
      </c>
      <c r="D87" s="105"/>
      <c r="F87" s="108"/>
      <c r="G87" s="33" t="s">
        <v>57</v>
      </c>
      <c r="H87" s="20"/>
      <c r="I87" s="20"/>
      <c r="J87" s="20"/>
      <c r="K87" s="20"/>
      <c r="L87" s="20"/>
      <c r="M87" s="20"/>
      <c r="N87" s="20"/>
      <c r="O87" s="10"/>
      <c r="P87" s="20"/>
      <c r="Q87" s="20"/>
      <c r="R87" s="20"/>
      <c r="S87" s="20"/>
      <c r="T87" s="20"/>
      <c r="U87" s="20"/>
      <c r="V87" s="20"/>
    </row>
    <row r="88" spans="1:22" ht="12.75" customHeight="1" x14ac:dyDescent="0.2">
      <c r="A88" s="24"/>
      <c r="B88" s="25"/>
      <c r="C88" s="26"/>
      <c r="D88" s="27"/>
      <c r="F88" s="106"/>
      <c r="G88" s="33" t="s">
        <v>56</v>
      </c>
      <c r="H88" s="20"/>
      <c r="I88" s="20"/>
      <c r="J88" s="20"/>
      <c r="K88" s="20"/>
      <c r="L88" s="20"/>
      <c r="M88" s="20"/>
      <c r="N88" s="20"/>
      <c r="O88" s="10"/>
      <c r="P88" s="20"/>
      <c r="Q88" s="20"/>
      <c r="R88" s="20"/>
      <c r="S88" s="20"/>
      <c r="T88" s="20"/>
      <c r="U88" s="20"/>
      <c r="V88" s="20"/>
    </row>
    <row r="89" spans="1:22" ht="12.75" customHeight="1" x14ac:dyDescent="0.2">
      <c r="A89" s="24"/>
      <c r="B89" s="25"/>
      <c r="C89" s="28"/>
      <c r="D89" s="29"/>
      <c r="F89" s="107"/>
      <c r="G89" s="36" t="s">
        <v>58</v>
      </c>
      <c r="H89" s="23"/>
      <c r="I89" s="23"/>
      <c r="J89" s="23"/>
      <c r="K89" s="23"/>
      <c r="L89" s="23"/>
      <c r="M89" s="23"/>
      <c r="N89" s="23"/>
      <c r="O89" s="10"/>
      <c r="P89" s="20"/>
      <c r="Q89" s="20"/>
      <c r="R89" s="20"/>
      <c r="S89" s="20"/>
      <c r="T89" s="20"/>
      <c r="U89" s="20"/>
      <c r="V89" s="20"/>
    </row>
    <row r="90" spans="1:22" ht="12.75" customHeight="1" x14ac:dyDescent="0.2">
      <c r="A90" s="24"/>
      <c r="B90" s="25"/>
      <c r="C90" s="28"/>
      <c r="D90" s="29"/>
      <c r="F90" s="102">
        <f>IF(F86=12,1,F86+1)</f>
        <v>11</v>
      </c>
      <c r="G90" s="35" t="s">
        <v>59</v>
      </c>
      <c r="H90" s="22"/>
      <c r="I90" s="22"/>
      <c r="J90" s="22"/>
      <c r="K90" s="22"/>
      <c r="L90" s="22"/>
      <c r="M90" s="22"/>
      <c r="N90" s="22"/>
      <c r="O90" s="10"/>
      <c r="P90" s="20"/>
      <c r="Q90" s="20"/>
      <c r="R90" s="20"/>
      <c r="S90" s="20"/>
      <c r="T90" s="20"/>
      <c r="U90" s="20"/>
      <c r="V90" s="20"/>
    </row>
    <row r="91" spans="1:22" ht="12.75" customHeight="1" x14ac:dyDescent="0.2">
      <c r="A91" s="24"/>
      <c r="B91" s="25"/>
      <c r="C91" s="28"/>
      <c r="D91" s="29"/>
      <c r="F91" s="108"/>
      <c r="G91" s="33" t="s">
        <v>57</v>
      </c>
      <c r="H91" s="20"/>
      <c r="I91" s="20"/>
      <c r="J91" s="20"/>
      <c r="K91" s="20"/>
      <c r="L91" s="20"/>
      <c r="M91" s="20"/>
      <c r="N91" s="20"/>
      <c r="O91" s="10"/>
      <c r="P91" s="20"/>
      <c r="Q91" s="20"/>
      <c r="R91" s="20"/>
      <c r="S91" s="20"/>
      <c r="T91" s="20"/>
      <c r="U91" s="20"/>
      <c r="V91" s="20"/>
    </row>
    <row r="92" spans="1:22" ht="12.75" customHeight="1" x14ac:dyDescent="0.2">
      <c r="A92" s="24"/>
      <c r="B92" s="25"/>
      <c r="C92" s="28"/>
      <c r="D92" s="29"/>
      <c r="F92" s="106"/>
      <c r="G92" s="33" t="s">
        <v>56</v>
      </c>
      <c r="H92" s="20"/>
      <c r="I92" s="20"/>
      <c r="J92" s="20"/>
      <c r="K92" s="20"/>
      <c r="L92" s="20"/>
      <c r="M92" s="20"/>
      <c r="N92" s="20"/>
      <c r="O92" s="10"/>
      <c r="P92" s="20"/>
      <c r="Q92" s="20"/>
      <c r="R92" s="20"/>
      <c r="S92" s="20"/>
      <c r="T92" s="20"/>
      <c r="U92" s="20"/>
      <c r="V92" s="20"/>
    </row>
    <row r="93" spans="1:22" ht="12.75" customHeight="1" x14ac:dyDescent="0.2">
      <c r="A93" s="24"/>
      <c r="B93" s="25"/>
      <c r="C93" s="28"/>
      <c r="D93" s="29"/>
      <c r="F93" s="107"/>
      <c r="G93" s="36" t="s">
        <v>58</v>
      </c>
      <c r="H93" s="23"/>
      <c r="I93" s="23"/>
      <c r="J93" s="23"/>
      <c r="K93" s="23"/>
      <c r="L93" s="23"/>
      <c r="M93" s="23"/>
      <c r="N93" s="23"/>
      <c r="O93" s="10"/>
      <c r="P93" s="20"/>
      <c r="Q93" s="20"/>
      <c r="R93" s="20"/>
      <c r="S93" s="20"/>
      <c r="T93" s="20"/>
      <c r="U93" s="20"/>
      <c r="V93" s="20"/>
    </row>
    <row r="94" spans="1:22" ht="12.75" customHeight="1" x14ac:dyDescent="0.2">
      <c r="A94" s="24"/>
      <c r="B94" s="25"/>
      <c r="C94" s="28"/>
      <c r="D94" s="29"/>
      <c r="F94" s="102">
        <f>IF(F90=12,1,F90+1)</f>
        <v>12</v>
      </c>
      <c r="G94" s="35" t="s">
        <v>59</v>
      </c>
      <c r="H94" s="22"/>
      <c r="I94" s="22"/>
      <c r="J94" s="22"/>
      <c r="K94" s="22"/>
      <c r="L94" s="22"/>
      <c r="M94" s="22"/>
      <c r="N94" s="22"/>
      <c r="O94" s="10"/>
      <c r="P94" s="20"/>
      <c r="Q94" s="20"/>
      <c r="R94" s="20"/>
      <c r="S94" s="20"/>
      <c r="T94" s="20"/>
      <c r="U94" s="20"/>
      <c r="V94" s="20"/>
    </row>
    <row r="95" spans="1:22" ht="12.75" customHeight="1" x14ac:dyDescent="0.2">
      <c r="A95" s="24"/>
      <c r="B95" s="25"/>
      <c r="C95" s="28"/>
      <c r="D95" s="29"/>
      <c r="F95" s="108"/>
      <c r="G95" s="33" t="s">
        <v>57</v>
      </c>
      <c r="H95" s="20"/>
      <c r="I95" s="20"/>
      <c r="J95" s="20"/>
      <c r="K95" s="20"/>
      <c r="L95" s="20"/>
      <c r="M95" s="20"/>
      <c r="N95" s="20"/>
      <c r="O95" s="10"/>
      <c r="P95" s="20"/>
      <c r="Q95" s="20"/>
      <c r="R95" s="20"/>
      <c r="S95" s="20"/>
      <c r="T95" s="20"/>
      <c r="U95" s="20"/>
      <c r="V95" s="20"/>
    </row>
    <row r="96" spans="1:22" ht="12.75" customHeight="1" x14ac:dyDescent="0.2">
      <c r="A96" s="24"/>
      <c r="B96" s="25"/>
      <c r="C96" s="28"/>
      <c r="D96" s="29"/>
      <c r="F96" s="106"/>
      <c r="G96" s="33" t="s">
        <v>56</v>
      </c>
      <c r="H96" s="20"/>
      <c r="I96" s="20"/>
      <c r="J96" s="20"/>
      <c r="K96" s="20"/>
      <c r="L96" s="20"/>
      <c r="M96" s="20"/>
      <c r="N96" s="20"/>
      <c r="O96" s="10"/>
      <c r="P96" s="20"/>
      <c r="Q96" s="20"/>
      <c r="R96" s="20"/>
      <c r="S96" s="20"/>
      <c r="T96" s="20"/>
      <c r="U96" s="20"/>
      <c r="V96" s="20"/>
    </row>
    <row r="97" spans="1:22" ht="12.75" customHeight="1" x14ac:dyDescent="0.2">
      <c r="A97" s="24"/>
      <c r="B97" s="25"/>
      <c r="C97" s="28"/>
      <c r="D97" s="29"/>
      <c r="F97" s="107"/>
      <c r="G97" s="36" t="s">
        <v>58</v>
      </c>
      <c r="H97" s="23"/>
      <c r="I97" s="23"/>
      <c r="J97" s="23"/>
      <c r="K97" s="23"/>
      <c r="L97" s="23"/>
      <c r="M97" s="23"/>
      <c r="N97" s="23"/>
      <c r="O97" s="10"/>
      <c r="P97" s="20"/>
      <c r="Q97" s="20"/>
      <c r="R97" s="20"/>
      <c r="S97" s="20"/>
      <c r="T97" s="20"/>
      <c r="U97" s="20"/>
      <c r="V97" s="20"/>
    </row>
    <row r="98" spans="1:22" ht="12.75" customHeight="1" x14ac:dyDescent="0.2">
      <c r="A98" s="24"/>
      <c r="B98" s="25"/>
      <c r="C98" s="28"/>
      <c r="D98" s="29"/>
      <c r="F98" s="102">
        <f>IF(F94=12,1,F94+1)</f>
        <v>1</v>
      </c>
      <c r="G98" s="35" t="s">
        <v>59</v>
      </c>
      <c r="H98" s="22"/>
      <c r="I98" s="22"/>
      <c r="J98" s="22"/>
      <c r="K98" s="22"/>
      <c r="L98" s="22"/>
      <c r="M98" s="22"/>
      <c r="N98" s="22"/>
      <c r="O98" s="10"/>
      <c r="P98" s="20"/>
      <c r="Q98" s="20"/>
      <c r="R98" s="20"/>
      <c r="S98" s="20"/>
      <c r="T98" s="20"/>
      <c r="U98" s="20"/>
      <c r="V98" s="20"/>
    </row>
    <row r="99" spans="1:22" ht="12.75" customHeight="1" x14ac:dyDescent="0.2">
      <c r="A99" s="24"/>
      <c r="B99" s="25"/>
      <c r="C99" s="28"/>
      <c r="D99" s="29"/>
      <c r="F99" s="108"/>
      <c r="G99" s="33" t="s">
        <v>57</v>
      </c>
      <c r="H99" s="20"/>
      <c r="I99" s="20"/>
      <c r="J99" s="20"/>
      <c r="K99" s="20"/>
      <c r="L99" s="20"/>
      <c r="M99" s="20"/>
      <c r="N99" s="20"/>
      <c r="O99" s="10"/>
      <c r="P99" s="20"/>
      <c r="Q99" s="20"/>
      <c r="R99" s="20"/>
      <c r="S99" s="20"/>
      <c r="T99" s="20"/>
      <c r="U99" s="20"/>
      <c r="V99" s="20"/>
    </row>
    <row r="100" spans="1:22" ht="12.75" customHeight="1" x14ac:dyDescent="0.2">
      <c r="A100" s="24"/>
      <c r="B100" s="25"/>
      <c r="C100" s="28"/>
      <c r="D100" s="29"/>
      <c r="F100" s="106"/>
      <c r="G100" s="33" t="s">
        <v>56</v>
      </c>
      <c r="H100" s="20"/>
      <c r="I100" s="20"/>
      <c r="J100" s="20"/>
      <c r="K100" s="20"/>
      <c r="L100" s="20"/>
      <c r="M100" s="20"/>
      <c r="N100" s="20"/>
      <c r="O100" s="10"/>
      <c r="P100" s="20"/>
      <c r="Q100" s="20"/>
      <c r="R100" s="20"/>
      <c r="S100" s="20"/>
      <c r="T100" s="20"/>
      <c r="U100" s="20"/>
      <c r="V100" s="20"/>
    </row>
    <row r="101" spans="1:22" ht="12.75" customHeight="1" x14ac:dyDescent="0.2">
      <c r="A101" s="24"/>
      <c r="B101" s="25"/>
      <c r="C101" s="28"/>
      <c r="D101" s="29"/>
      <c r="F101" s="107"/>
      <c r="G101" s="36" t="s">
        <v>58</v>
      </c>
      <c r="H101" s="23"/>
      <c r="I101" s="23"/>
      <c r="J101" s="23"/>
      <c r="K101" s="23"/>
      <c r="L101" s="23"/>
      <c r="M101" s="23"/>
      <c r="N101" s="23"/>
      <c r="O101" s="10"/>
      <c r="P101" s="20"/>
      <c r="Q101" s="20"/>
      <c r="R101" s="20"/>
      <c r="S101" s="20"/>
      <c r="T101" s="20"/>
      <c r="U101" s="20"/>
      <c r="V101" s="20"/>
    </row>
    <row r="102" spans="1:22" ht="12.75" customHeight="1" x14ac:dyDescent="0.2">
      <c r="A102" s="24"/>
      <c r="B102" s="25"/>
      <c r="C102" s="28"/>
      <c r="D102" s="29"/>
      <c r="F102" s="102">
        <f>IF(F98=12,1,F98+1)</f>
        <v>2</v>
      </c>
      <c r="G102" s="35" t="s">
        <v>59</v>
      </c>
      <c r="H102" s="22"/>
      <c r="I102" s="22"/>
      <c r="J102" s="22"/>
      <c r="K102" s="22"/>
      <c r="L102" s="22"/>
      <c r="M102" s="22"/>
      <c r="N102" s="22"/>
      <c r="O102" s="10"/>
      <c r="P102" s="20"/>
      <c r="Q102" s="20"/>
      <c r="R102" s="20"/>
      <c r="S102" s="20"/>
      <c r="T102" s="20"/>
      <c r="U102" s="20"/>
      <c r="V102" s="20"/>
    </row>
    <row r="103" spans="1:22" ht="12.75" customHeight="1" x14ac:dyDescent="0.2">
      <c r="A103" s="24"/>
      <c r="B103" s="25"/>
      <c r="C103" s="28"/>
      <c r="D103" s="29"/>
      <c r="F103" s="108"/>
      <c r="G103" s="33" t="s">
        <v>57</v>
      </c>
      <c r="H103" s="20"/>
      <c r="I103" s="20"/>
      <c r="J103" s="20"/>
      <c r="K103" s="20"/>
      <c r="L103" s="20"/>
      <c r="M103" s="20"/>
      <c r="N103" s="20"/>
      <c r="O103" s="10"/>
      <c r="P103" s="20"/>
      <c r="Q103" s="20"/>
      <c r="R103" s="20"/>
      <c r="S103" s="20"/>
      <c r="T103" s="20"/>
      <c r="U103" s="20"/>
      <c r="V103" s="20"/>
    </row>
    <row r="104" spans="1:22" ht="12.75" customHeight="1" x14ac:dyDescent="0.2">
      <c r="F104" s="106"/>
      <c r="G104" s="33" t="s">
        <v>56</v>
      </c>
      <c r="H104" s="20"/>
      <c r="I104" s="20"/>
      <c r="J104" s="20"/>
      <c r="K104" s="20"/>
      <c r="L104" s="20"/>
      <c r="M104" s="20"/>
      <c r="N104" s="20"/>
      <c r="O104" s="10"/>
      <c r="P104" s="20"/>
      <c r="Q104" s="20"/>
      <c r="R104" s="20"/>
      <c r="S104" s="20"/>
      <c r="T104" s="20"/>
      <c r="U104" s="20"/>
      <c r="V104" s="20"/>
    </row>
    <row r="105" spans="1:22" ht="12.75" customHeight="1" x14ac:dyDescent="0.2">
      <c r="A105" s="104" t="s">
        <v>54</v>
      </c>
      <c r="B105" s="104"/>
      <c r="C105" s="105" t="s">
        <v>96</v>
      </c>
      <c r="D105" s="105"/>
      <c r="F105" s="107"/>
      <c r="G105" s="36" t="s">
        <v>58</v>
      </c>
      <c r="H105" s="23"/>
      <c r="I105" s="23"/>
      <c r="J105" s="23"/>
      <c r="K105" s="23"/>
      <c r="L105" s="23"/>
      <c r="M105" s="23"/>
      <c r="N105" s="23"/>
      <c r="O105" s="10"/>
      <c r="P105" s="20"/>
      <c r="Q105" s="20"/>
      <c r="R105" s="20"/>
      <c r="S105" s="20"/>
      <c r="T105" s="20"/>
      <c r="U105" s="20"/>
      <c r="V105" s="20"/>
    </row>
    <row r="106" spans="1:22" ht="12.75" customHeight="1" x14ac:dyDescent="0.2">
      <c r="A106" s="98"/>
      <c r="B106" s="99"/>
      <c r="C106" s="100"/>
      <c r="D106" s="101"/>
      <c r="F106" s="102">
        <f>IF(F102=12,1,F102+1)</f>
        <v>3</v>
      </c>
      <c r="G106" s="35" t="s">
        <v>59</v>
      </c>
      <c r="H106" s="22"/>
      <c r="I106" s="22"/>
      <c r="J106" s="22"/>
      <c r="K106" s="22"/>
      <c r="L106" s="22"/>
      <c r="M106" s="22"/>
      <c r="N106" s="22"/>
      <c r="O106" s="10"/>
      <c r="P106" s="20"/>
      <c r="Q106" s="20"/>
      <c r="R106" s="20"/>
      <c r="S106" s="20"/>
      <c r="T106" s="20"/>
      <c r="U106" s="20"/>
      <c r="V106" s="20"/>
    </row>
    <row r="107" spans="1:22" ht="12.75" customHeight="1" x14ac:dyDescent="0.2">
      <c r="A107" s="98"/>
      <c r="B107" s="99"/>
      <c r="C107" s="100"/>
      <c r="D107" s="101"/>
      <c r="F107" s="108"/>
      <c r="G107" s="33" t="s">
        <v>57</v>
      </c>
      <c r="H107" s="20"/>
      <c r="I107" s="20"/>
      <c r="J107" s="20"/>
      <c r="K107" s="20"/>
      <c r="L107" s="20"/>
      <c r="M107" s="20"/>
      <c r="N107" s="20"/>
      <c r="O107" s="10"/>
      <c r="P107" s="20"/>
      <c r="Q107" s="20"/>
      <c r="R107" s="20"/>
      <c r="S107" s="20"/>
      <c r="T107" s="20"/>
      <c r="U107" s="20"/>
      <c r="V107" s="20"/>
    </row>
    <row r="108" spans="1:22" ht="12.75" customHeight="1" x14ac:dyDescent="0.2">
      <c r="A108" s="98"/>
      <c r="B108" s="99"/>
      <c r="C108" s="100"/>
      <c r="D108" s="101"/>
      <c r="F108" s="106"/>
      <c r="G108" s="33" t="s">
        <v>56</v>
      </c>
      <c r="H108" s="20"/>
      <c r="I108" s="20"/>
      <c r="J108" s="20"/>
      <c r="K108" s="20"/>
      <c r="L108" s="20"/>
      <c r="M108" s="20"/>
      <c r="N108" s="20"/>
      <c r="O108" s="10"/>
      <c r="P108" s="20"/>
      <c r="Q108" s="20"/>
      <c r="R108" s="20"/>
      <c r="S108" s="20"/>
      <c r="T108" s="20"/>
      <c r="U108" s="20"/>
      <c r="V108" s="20"/>
    </row>
    <row r="109" spans="1:22" ht="12.75" customHeight="1" x14ac:dyDescent="0.2">
      <c r="A109" s="98"/>
      <c r="B109" s="99"/>
      <c r="C109" s="100"/>
      <c r="D109" s="101"/>
      <c r="F109" s="107"/>
      <c r="G109" s="36" t="s">
        <v>58</v>
      </c>
      <c r="H109" s="23"/>
      <c r="I109" s="23"/>
      <c r="J109" s="23"/>
      <c r="K109" s="23"/>
      <c r="L109" s="23"/>
      <c r="M109" s="23"/>
      <c r="N109" s="23"/>
      <c r="O109" s="10"/>
      <c r="P109" s="20"/>
      <c r="Q109" s="20"/>
      <c r="R109" s="20"/>
      <c r="S109" s="20"/>
      <c r="T109" s="20"/>
      <c r="U109" s="20"/>
      <c r="V109" s="20"/>
    </row>
    <row r="110" spans="1:22" ht="12.75" customHeight="1" x14ac:dyDescent="0.2">
      <c r="A110" s="98"/>
      <c r="B110" s="99"/>
      <c r="C110" s="100"/>
      <c r="D110" s="101"/>
      <c r="F110" s="102">
        <f>IF(F106=12,1,F106+1)</f>
        <v>4</v>
      </c>
      <c r="G110" s="35" t="s">
        <v>59</v>
      </c>
      <c r="H110" s="22"/>
      <c r="I110" s="22"/>
      <c r="J110" s="22"/>
      <c r="K110" s="22"/>
      <c r="L110" s="22"/>
      <c r="M110" s="22"/>
      <c r="N110" s="22"/>
      <c r="O110" s="10"/>
      <c r="P110" s="20"/>
      <c r="Q110" s="20"/>
      <c r="R110" s="20"/>
      <c r="S110" s="20"/>
      <c r="T110" s="20"/>
      <c r="U110" s="20"/>
      <c r="V110" s="20"/>
    </row>
    <row r="111" spans="1:22" ht="12.75" customHeight="1" x14ac:dyDescent="0.2">
      <c r="A111" s="98"/>
      <c r="B111" s="99"/>
      <c r="C111" s="100"/>
      <c r="D111" s="101"/>
      <c r="F111" s="108"/>
      <c r="G111" s="33" t="s">
        <v>57</v>
      </c>
      <c r="H111" s="20"/>
      <c r="I111" s="20"/>
      <c r="J111" s="20"/>
      <c r="K111" s="20"/>
      <c r="L111" s="20"/>
      <c r="M111" s="20"/>
      <c r="N111" s="20"/>
      <c r="O111" s="10"/>
      <c r="P111" s="20"/>
      <c r="Q111" s="20"/>
      <c r="R111" s="20"/>
      <c r="S111" s="20"/>
      <c r="T111" s="20"/>
      <c r="U111" s="20"/>
      <c r="V111" s="20"/>
    </row>
    <row r="112" spans="1:22" ht="12.75" customHeight="1" x14ac:dyDescent="0.2">
      <c r="A112" s="98"/>
      <c r="B112" s="99"/>
      <c r="C112" s="100"/>
      <c r="D112" s="101"/>
      <c r="F112" s="106"/>
      <c r="G112" s="33" t="s">
        <v>56</v>
      </c>
      <c r="H112" s="20"/>
      <c r="I112" s="20"/>
      <c r="J112" s="20"/>
      <c r="K112" s="20"/>
      <c r="L112" s="20"/>
      <c r="M112" s="20"/>
      <c r="N112" s="20"/>
      <c r="O112" s="10"/>
      <c r="P112" s="20"/>
      <c r="Q112" s="20"/>
      <c r="R112" s="20"/>
      <c r="S112" s="20"/>
      <c r="T112" s="20"/>
      <c r="U112" s="20"/>
      <c r="V112" s="20"/>
    </row>
    <row r="113" spans="1:22" ht="12.75" customHeight="1" x14ac:dyDescent="0.2">
      <c r="A113" s="98"/>
      <c r="B113" s="99"/>
      <c r="C113" s="100"/>
      <c r="D113" s="101"/>
      <c r="F113" s="107"/>
      <c r="G113" s="36" t="s">
        <v>58</v>
      </c>
      <c r="H113" s="23"/>
      <c r="I113" s="23"/>
      <c r="J113" s="23"/>
      <c r="K113" s="23"/>
      <c r="L113" s="23"/>
      <c r="M113" s="23"/>
      <c r="N113" s="23"/>
      <c r="O113" s="10"/>
      <c r="P113" s="20"/>
      <c r="Q113" s="20"/>
      <c r="R113" s="20"/>
      <c r="S113" s="20"/>
      <c r="T113" s="20"/>
      <c r="U113" s="20"/>
      <c r="V113" s="20"/>
    </row>
    <row r="114" spans="1:22" ht="12.75" customHeight="1" x14ac:dyDescent="0.2">
      <c r="F114" s="102">
        <f>IF(F110=12,1,F110+1)</f>
        <v>5</v>
      </c>
      <c r="G114" s="35" t="s">
        <v>59</v>
      </c>
      <c r="H114" s="22"/>
      <c r="I114" s="22"/>
      <c r="J114" s="22"/>
      <c r="K114" s="22"/>
      <c r="L114" s="22"/>
      <c r="M114" s="22"/>
      <c r="N114" s="22"/>
      <c r="O114" s="10"/>
      <c r="P114" s="20"/>
      <c r="Q114" s="20"/>
      <c r="R114" s="20"/>
      <c r="S114" s="20"/>
      <c r="T114" s="20"/>
      <c r="U114" s="20"/>
      <c r="V114" s="20"/>
    </row>
    <row r="115" spans="1:22" ht="12.75" customHeight="1" x14ac:dyDescent="0.2">
      <c r="A115" s="104" t="s">
        <v>53</v>
      </c>
      <c r="B115" s="104"/>
      <c r="C115" s="105" t="s">
        <v>52</v>
      </c>
      <c r="D115" s="105"/>
      <c r="F115" s="103"/>
      <c r="G115" s="32" t="s">
        <v>56</v>
      </c>
      <c r="H115" s="19"/>
      <c r="I115" s="19"/>
      <c r="J115" s="19"/>
      <c r="K115" s="19"/>
      <c r="L115" s="19"/>
      <c r="M115" s="19"/>
      <c r="N115" s="19"/>
      <c r="O115" s="10"/>
      <c r="P115" s="20"/>
      <c r="Q115" s="20"/>
      <c r="R115" s="20"/>
      <c r="S115" s="20"/>
      <c r="T115" s="20"/>
      <c r="U115" s="20"/>
      <c r="V115" s="20"/>
    </row>
    <row r="116" spans="1:22" ht="12.75" customHeight="1" x14ac:dyDescent="0.2">
      <c r="A116" s="98"/>
      <c r="B116" s="99"/>
      <c r="C116" s="100"/>
      <c r="D116" s="101"/>
      <c r="F116" s="102">
        <f>IF(F114=12,1,F114+1)</f>
        <v>6</v>
      </c>
      <c r="G116" s="35" t="s">
        <v>59</v>
      </c>
      <c r="H116" s="22"/>
      <c r="I116" s="22"/>
      <c r="J116" s="22"/>
      <c r="K116" s="22"/>
      <c r="L116" s="22"/>
      <c r="M116" s="22"/>
      <c r="N116" s="22"/>
      <c r="O116" s="10"/>
      <c r="P116" s="20"/>
      <c r="Q116" s="20"/>
      <c r="R116" s="20"/>
      <c r="S116" s="20"/>
      <c r="T116" s="20"/>
      <c r="U116" s="20"/>
      <c r="V116" s="20"/>
    </row>
    <row r="117" spans="1:22" ht="12.75" customHeight="1" x14ac:dyDescent="0.2">
      <c r="A117" s="98"/>
      <c r="B117" s="99"/>
      <c r="C117" s="100"/>
      <c r="D117" s="101"/>
      <c r="F117" s="103"/>
      <c r="G117" s="32" t="s">
        <v>56</v>
      </c>
      <c r="H117" s="19"/>
      <c r="I117" s="19"/>
      <c r="J117" s="19"/>
      <c r="K117" s="19"/>
      <c r="L117" s="19"/>
      <c r="M117" s="19"/>
      <c r="N117" s="19"/>
      <c r="O117" s="10"/>
      <c r="P117" s="20"/>
      <c r="Q117" s="20"/>
      <c r="R117" s="20"/>
      <c r="S117" s="20"/>
      <c r="T117" s="20"/>
      <c r="U117" s="20"/>
      <c r="V117" s="20"/>
    </row>
    <row r="118" spans="1:22" ht="12.75" customHeight="1" x14ac:dyDescent="0.2">
      <c r="A118" s="98"/>
      <c r="B118" s="99"/>
      <c r="C118" s="100"/>
      <c r="D118" s="101"/>
      <c r="F118" s="102">
        <f>IF(F116=12,1,F116+1)</f>
        <v>7</v>
      </c>
      <c r="G118" s="35" t="s">
        <v>59</v>
      </c>
      <c r="H118" s="22"/>
      <c r="I118" s="22"/>
      <c r="J118" s="22"/>
      <c r="K118" s="22"/>
      <c r="L118" s="22"/>
      <c r="M118" s="22"/>
      <c r="N118" s="22"/>
      <c r="O118" s="10"/>
      <c r="P118" s="20"/>
      <c r="Q118" s="20"/>
      <c r="R118" s="20"/>
      <c r="S118" s="20"/>
      <c r="T118" s="20"/>
      <c r="U118" s="20"/>
      <c r="V118" s="20"/>
    </row>
    <row r="119" spans="1:22" ht="12.75" customHeight="1" x14ac:dyDescent="0.2">
      <c r="A119" s="98"/>
      <c r="B119" s="99"/>
      <c r="C119" s="100"/>
      <c r="D119" s="101"/>
      <c r="F119" s="103"/>
      <c r="G119" s="32" t="s">
        <v>56</v>
      </c>
      <c r="H119" s="19"/>
      <c r="I119" s="19"/>
      <c r="J119" s="19"/>
      <c r="K119" s="19"/>
      <c r="L119" s="19"/>
      <c r="M119" s="19"/>
      <c r="N119" s="19"/>
      <c r="O119" s="10"/>
      <c r="P119" s="20"/>
      <c r="Q119" s="20"/>
      <c r="R119" s="20"/>
      <c r="S119" s="20"/>
      <c r="T119" s="20"/>
      <c r="U119" s="20"/>
      <c r="V119" s="20"/>
    </row>
    <row r="120" spans="1:22" ht="12.75" customHeight="1" x14ac:dyDescent="0.2">
      <c r="A120" s="98"/>
      <c r="B120" s="99"/>
      <c r="C120" s="100"/>
      <c r="D120" s="101"/>
      <c r="F120" s="102">
        <f>IF(F118=12,1,F118+1)</f>
        <v>8</v>
      </c>
      <c r="G120" s="35" t="s">
        <v>59</v>
      </c>
      <c r="H120" s="22"/>
      <c r="I120" s="22"/>
      <c r="J120" s="22"/>
      <c r="K120" s="22"/>
      <c r="L120" s="22"/>
      <c r="M120" s="22"/>
      <c r="N120" s="22"/>
      <c r="O120" s="10"/>
      <c r="P120" s="20"/>
      <c r="Q120" s="20"/>
      <c r="R120" s="20"/>
      <c r="S120" s="20"/>
      <c r="T120" s="20"/>
      <c r="U120" s="20"/>
      <c r="V120" s="20"/>
    </row>
    <row r="121" spans="1:22" ht="12.75" customHeight="1" x14ac:dyDescent="0.2">
      <c r="A121" s="98"/>
      <c r="B121" s="99"/>
      <c r="C121" s="100"/>
      <c r="D121" s="101"/>
      <c r="F121" s="103"/>
      <c r="G121" s="32" t="s">
        <v>56</v>
      </c>
      <c r="H121" s="19"/>
      <c r="I121" s="19"/>
      <c r="J121" s="19"/>
      <c r="K121" s="19"/>
      <c r="L121" s="19"/>
      <c r="M121" s="19"/>
      <c r="N121" s="19"/>
      <c r="O121" s="10"/>
      <c r="P121" s="20"/>
      <c r="Q121" s="20"/>
      <c r="R121" s="20"/>
      <c r="S121" s="20"/>
      <c r="T121" s="20"/>
      <c r="U121" s="20"/>
      <c r="V121" s="20"/>
    </row>
    <row r="122" spans="1:22" ht="12.75" customHeight="1" x14ac:dyDescent="0.2">
      <c r="A122" s="98"/>
      <c r="B122" s="99"/>
      <c r="C122" s="100"/>
      <c r="D122" s="101"/>
      <c r="F122" s="102">
        <f>IF(F120=12,1,F120+1)</f>
        <v>9</v>
      </c>
      <c r="G122" s="35" t="s">
        <v>59</v>
      </c>
      <c r="H122" s="22"/>
      <c r="I122" s="22"/>
      <c r="J122" s="22"/>
      <c r="K122" s="22"/>
      <c r="L122" s="22"/>
      <c r="M122" s="22"/>
      <c r="N122" s="22"/>
      <c r="O122" s="10"/>
      <c r="P122" s="20"/>
      <c r="Q122" s="20"/>
      <c r="R122" s="20"/>
      <c r="S122" s="20"/>
      <c r="T122" s="20"/>
      <c r="U122" s="20"/>
      <c r="V122" s="20"/>
    </row>
    <row r="123" spans="1:22" ht="12.75" customHeight="1" x14ac:dyDescent="0.2">
      <c r="A123" s="98"/>
      <c r="B123" s="99"/>
      <c r="C123" s="100"/>
      <c r="D123" s="101"/>
      <c r="F123" s="103"/>
      <c r="G123" s="32" t="s">
        <v>56</v>
      </c>
      <c r="H123" s="19"/>
      <c r="I123" s="19"/>
      <c r="J123" s="19"/>
      <c r="K123" s="19"/>
      <c r="L123" s="19"/>
      <c r="M123" s="19"/>
      <c r="N123" s="19"/>
      <c r="O123" s="10"/>
      <c r="P123" s="20"/>
      <c r="Q123" s="20"/>
      <c r="R123" s="20"/>
      <c r="S123" s="20"/>
      <c r="T123" s="20"/>
      <c r="U123" s="20"/>
      <c r="V123" s="20"/>
    </row>
    <row r="124" spans="1:22" ht="12.75" customHeight="1" x14ac:dyDescent="0.2">
      <c r="A124" s="2"/>
      <c r="B124" s="2"/>
      <c r="C124" s="9"/>
      <c r="D124" s="9"/>
      <c r="P124" s="5"/>
      <c r="Q124" s="5"/>
      <c r="R124" s="5"/>
      <c r="S124" s="5"/>
      <c r="T124" s="5"/>
      <c r="U124" s="5"/>
      <c r="V124" s="5"/>
    </row>
  </sheetData>
  <mergeCells count="143">
    <mergeCell ref="A120:B120"/>
    <mergeCell ref="C120:D120"/>
    <mergeCell ref="F120:F121"/>
    <mergeCell ref="A121:B121"/>
    <mergeCell ref="C121:D121"/>
    <mergeCell ref="A122:B122"/>
    <mergeCell ref="C122:D122"/>
    <mergeCell ref="F122:F123"/>
    <mergeCell ref="A123:B123"/>
    <mergeCell ref="C123:D123"/>
    <mergeCell ref="A116:B116"/>
    <mergeCell ref="C116:D116"/>
    <mergeCell ref="F116:F117"/>
    <mergeCell ref="A117:B117"/>
    <mergeCell ref="C117:D117"/>
    <mergeCell ref="A118:B118"/>
    <mergeCell ref="C118:D118"/>
    <mergeCell ref="F118:F119"/>
    <mergeCell ref="A119:B119"/>
    <mergeCell ref="C119:D119"/>
    <mergeCell ref="A112:B112"/>
    <mergeCell ref="C112:D112"/>
    <mergeCell ref="F112:F113"/>
    <mergeCell ref="A113:B113"/>
    <mergeCell ref="C113:D113"/>
    <mergeCell ref="F114:F115"/>
    <mergeCell ref="A115:B115"/>
    <mergeCell ref="C115:D115"/>
    <mergeCell ref="A108:B108"/>
    <mergeCell ref="C108:D108"/>
    <mergeCell ref="F108:F109"/>
    <mergeCell ref="A109:B109"/>
    <mergeCell ref="C109:D109"/>
    <mergeCell ref="A110:B110"/>
    <mergeCell ref="C110:D110"/>
    <mergeCell ref="F110:F111"/>
    <mergeCell ref="A111:B111"/>
    <mergeCell ref="C111:D111"/>
    <mergeCell ref="A105:B105"/>
    <mergeCell ref="C105:D105"/>
    <mergeCell ref="A106:B106"/>
    <mergeCell ref="C106:D106"/>
    <mergeCell ref="F106:F107"/>
    <mergeCell ref="A107:B107"/>
    <mergeCell ref="C107:D107"/>
    <mergeCell ref="F94:F95"/>
    <mergeCell ref="F96:F97"/>
    <mergeCell ref="F98:F99"/>
    <mergeCell ref="F100:F101"/>
    <mergeCell ref="F102:F103"/>
    <mergeCell ref="F104:F105"/>
    <mergeCell ref="F84:F85"/>
    <mergeCell ref="F86:F87"/>
    <mergeCell ref="C87:D87"/>
    <mergeCell ref="F88:F89"/>
    <mergeCell ref="F90:F91"/>
    <mergeCell ref="F92:F93"/>
    <mergeCell ref="A75:D75"/>
    <mergeCell ref="P75:V75"/>
    <mergeCell ref="F76:F77"/>
    <mergeCell ref="F78:F79"/>
    <mergeCell ref="F80:F81"/>
    <mergeCell ref="F82:F83"/>
    <mergeCell ref="A67:C70"/>
    <mergeCell ref="D67:G68"/>
    <mergeCell ref="H67:N67"/>
    <mergeCell ref="P67:V67"/>
    <mergeCell ref="D69:F70"/>
    <mergeCell ref="E71:F71"/>
    <mergeCell ref="A59:B59"/>
    <mergeCell ref="C59:D59"/>
    <mergeCell ref="F59:F60"/>
    <mergeCell ref="A60:B60"/>
    <mergeCell ref="C60:D60"/>
    <mergeCell ref="A61:B61"/>
    <mergeCell ref="C61:D61"/>
    <mergeCell ref="F61:F62"/>
    <mergeCell ref="A62:B62"/>
    <mergeCell ref="C62:D62"/>
    <mergeCell ref="A55:B55"/>
    <mergeCell ref="C55:D55"/>
    <mergeCell ref="F55:F56"/>
    <mergeCell ref="A56:B56"/>
    <mergeCell ref="C56:D56"/>
    <mergeCell ref="A57:B57"/>
    <mergeCell ref="C57:D57"/>
    <mergeCell ref="F57:F58"/>
    <mergeCell ref="A58:B58"/>
    <mergeCell ref="C58:D58"/>
    <mergeCell ref="A51:B51"/>
    <mergeCell ref="C51:D51"/>
    <mergeCell ref="F51:F52"/>
    <mergeCell ref="A52:B52"/>
    <mergeCell ref="C52:D52"/>
    <mergeCell ref="F53:F54"/>
    <mergeCell ref="A54:B54"/>
    <mergeCell ref="C54:D54"/>
    <mergeCell ref="A47:B47"/>
    <mergeCell ref="C47:D47"/>
    <mergeCell ref="F47:F48"/>
    <mergeCell ref="A48:B48"/>
    <mergeCell ref="C48:D48"/>
    <mergeCell ref="A49:B49"/>
    <mergeCell ref="C49:D49"/>
    <mergeCell ref="F49:F50"/>
    <mergeCell ref="A50:B50"/>
    <mergeCell ref="C50:D50"/>
    <mergeCell ref="F43:F44"/>
    <mergeCell ref="A44:B44"/>
    <mergeCell ref="C44:D44"/>
    <mergeCell ref="A45:B45"/>
    <mergeCell ref="C45:D45"/>
    <mergeCell ref="F45:F46"/>
    <mergeCell ref="A46:B46"/>
    <mergeCell ref="C46:D46"/>
    <mergeCell ref="F31:F32"/>
    <mergeCell ref="F33:F34"/>
    <mergeCell ref="F35:F36"/>
    <mergeCell ref="F37:F38"/>
    <mergeCell ref="F39:F40"/>
    <mergeCell ref="F41:F42"/>
    <mergeCell ref="F21:F22"/>
    <mergeCell ref="F23:F24"/>
    <mergeCell ref="F25:F26"/>
    <mergeCell ref="C26:D26"/>
    <mergeCell ref="F27:F28"/>
    <mergeCell ref="F29:F30"/>
    <mergeCell ref="E10:F10"/>
    <mergeCell ref="A14:D14"/>
    <mergeCell ref="P14:V14"/>
    <mergeCell ref="F15:F16"/>
    <mergeCell ref="F17:F18"/>
    <mergeCell ref="F19:F20"/>
    <mergeCell ref="X1:X4"/>
    <mergeCell ref="A2:D2"/>
    <mergeCell ref="P2:V2"/>
    <mergeCell ref="I4:J4"/>
    <mergeCell ref="A6:C9"/>
    <mergeCell ref="D6:G7"/>
    <mergeCell ref="H6:N6"/>
    <mergeCell ref="P6:V6"/>
    <mergeCell ref="D8:F9"/>
    <mergeCell ref="X8:X12"/>
  </mergeCells>
  <conditionalFormatting sqref="H8:N13 P8:V13">
    <cfRule type="cellIs" dxfId="5" priority="4" stopIfTrue="1" operator="equal">
      <formula>$D$6</formula>
    </cfRule>
    <cfRule type="expression" dxfId="4" priority="5" stopIfTrue="1">
      <formula>AND(NOT(H8=""),NOT(ISERROR(MATCH(H8,arr_eventdate,0))))</formula>
    </cfRule>
    <cfRule type="expression" dxfId="3" priority="6" stopIfTrue="1">
      <formula>AND(NOT(H8=""),NOT(ISERROR(MATCH(H8,arr_holidaydate,0))))</formula>
    </cfRule>
  </conditionalFormatting>
  <conditionalFormatting sqref="H69:N74 P69:V74">
    <cfRule type="cellIs" dxfId="2" priority="1" stopIfTrue="1" operator="equal">
      <formula>$D$67</formula>
    </cfRule>
    <cfRule type="expression" dxfId="1" priority="2" stopIfTrue="1">
      <formula>AND(NOT(H69=""),NOT(ISERROR(MATCH(H69,arr_eventdate,0))))</formula>
    </cfRule>
    <cfRule type="expression" dxfId="0" priority="3" stopIfTrue="1">
      <formula>AND(NOT(H69=""),NOT(ISERROR(MATCH(H69,arr_holidaydate,0))))</formula>
    </cfRule>
  </conditionalFormatting>
  <hyperlinks>
    <hyperlink ref="A2" r:id="rId1" display="More Calendars" xr:uid="{00000000-0004-0000-0600-000000000000}"/>
    <hyperlink ref="A2:D2" r:id="rId2" display="Daily Planner Template" xr:uid="{00000000-0004-0000-0600-000001000000}"/>
  </hyperlinks>
  <pageMargins left="0.6" right="0.25" top="0.4" bottom="0.25" header="0.25" footer="0.25"/>
  <pageSetup orientation="portrait" r:id="rId3"/>
  <headerFooter alignWithMargins="0">
    <oddFooter>&amp;L&amp;8© 2013 Vertex42 LLC&amp;R&amp;8https://www.vertex42.com/calendars/daily-planner.html</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F24"/>
  <sheetViews>
    <sheetView showGridLines="0" workbookViewId="0"/>
  </sheetViews>
  <sheetFormatPr defaultRowHeight="12.75" x14ac:dyDescent="0.2"/>
  <cols>
    <col min="1" max="1" width="26.42578125" customWidth="1"/>
    <col min="2" max="3" width="7.7109375" customWidth="1"/>
    <col min="4" max="4" width="10.85546875" customWidth="1"/>
    <col min="5" max="5" width="3.7109375" customWidth="1"/>
  </cols>
  <sheetData>
    <row r="1" spans="1:6" ht="20.25" x14ac:dyDescent="0.2">
      <c r="A1" s="64" t="s">
        <v>86</v>
      </c>
      <c r="B1" s="53"/>
      <c r="C1" s="53"/>
      <c r="D1" s="53"/>
    </row>
    <row r="2" spans="1:6" x14ac:dyDescent="0.2">
      <c r="A2" s="40"/>
      <c r="B2" s="40"/>
      <c r="C2" s="40"/>
      <c r="D2" s="40"/>
    </row>
    <row r="3" spans="1:6" x14ac:dyDescent="0.2">
      <c r="A3" s="123" t="s">
        <v>85</v>
      </c>
      <c r="B3" s="123"/>
      <c r="C3" s="123"/>
      <c r="D3" s="123"/>
    </row>
    <row r="4" spans="1:6" x14ac:dyDescent="0.2">
      <c r="A4" s="123"/>
      <c r="B4" s="123"/>
      <c r="C4" s="123"/>
      <c r="D4" s="123"/>
    </row>
    <row r="5" spans="1:6" x14ac:dyDescent="0.2">
      <c r="A5" s="123"/>
      <c r="B5" s="123"/>
      <c r="C5" s="123"/>
      <c r="D5" s="123"/>
    </row>
    <row r="7" spans="1:6" x14ac:dyDescent="0.2">
      <c r="A7" s="10"/>
      <c r="B7" s="57"/>
      <c r="C7" s="70" t="s">
        <v>87</v>
      </c>
      <c r="D7" s="58" t="str">
        <f t="shared" ref="D7" si="0">IF(OR(B7="",C7=""),"",IF(AND(month=12,B7=1),DATE(year+1,B7,C7),IF(AND(month=1,B7=12),DATE(year-1,B7,C7),DATE(year,B7,C7))))</f>
        <v/>
      </c>
      <c r="F7" s="59" t="s">
        <v>71</v>
      </c>
    </row>
    <row r="8" spans="1:6" ht="17.25" customHeight="1" x14ac:dyDescent="0.2">
      <c r="A8" s="56" t="s">
        <v>47</v>
      </c>
      <c r="B8" s="56" t="s">
        <v>3</v>
      </c>
      <c r="C8" s="56" t="s">
        <v>4</v>
      </c>
      <c r="D8" s="56" t="s">
        <v>6</v>
      </c>
    </row>
    <row r="9" spans="1:6" x14ac:dyDescent="0.2">
      <c r="A9" s="10" t="s">
        <v>61</v>
      </c>
      <c r="B9" s="57">
        <v>2</v>
      </c>
      <c r="C9" s="57">
        <v>14</v>
      </c>
      <c r="D9" s="58">
        <f>IF(OR(B9="",C9=""),"",IF(AND(month=12,B9=1),DATE(year+1,B9,C9),DATE(year,B9,C9)))</f>
        <v>44606</v>
      </c>
    </row>
    <row r="10" spans="1:6" x14ac:dyDescent="0.2">
      <c r="A10" s="10" t="s">
        <v>48</v>
      </c>
      <c r="B10" s="57">
        <v>2</v>
      </c>
      <c r="C10" s="57">
        <v>14</v>
      </c>
      <c r="D10" s="58">
        <f t="shared" ref="D10:D24" si="1">IF(OR(B10="",C10=""),"",IF(AND(month=12,B10=1),DATE(year+1,B10,C10),DATE(year,B10,C10)))</f>
        <v>44606</v>
      </c>
      <c r="F10" s="59" t="s">
        <v>72</v>
      </c>
    </row>
    <row r="11" spans="1:6" x14ac:dyDescent="0.2">
      <c r="A11" s="10"/>
      <c r="B11" s="57"/>
      <c r="C11" s="57"/>
      <c r="D11" s="58" t="str">
        <f t="shared" si="1"/>
        <v/>
      </c>
    </row>
    <row r="12" spans="1:6" x14ac:dyDescent="0.2">
      <c r="A12" s="10"/>
      <c r="B12" s="10"/>
      <c r="C12" s="10"/>
      <c r="D12" s="58" t="str">
        <f t="shared" si="1"/>
        <v/>
      </c>
    </row>
    <row r="13" spans="1:6" x14ac:dyDescent="0.2">
      <c r="A13" s="10"/>
      <c r="B13" s="57"/>
      <c r="C13" s="57"/>
      <c r="D13" s="58" t="str">
        <f t="shared" si="1"/>
        <v/>
      </c>
    </row>
    <row r="14" spans="1:6" x14ac:dyDescent="0.2">
      <c r="A14" s="10"/>
      <c r="B14" s="10"/>
      <c r="C14" s="10"/>
      <c r="D14" s="58" t="str">
        <f t="shared" si="1"/>
        <v/>
      </c>
    </row>
    <row r="15" spans="1:6" x14ac:dyDescent="0.2">
      <c r="A15" s="10"/>
      <c r="B15" s="10"/>
      <c r="C15" s="10"/>
      <c r="D15" s="58" t="str">
        <f t="shared" si="1"/>
        <v/>
      </c>
    </row>
    <row r="16" spans="1:6" x14ac:dyDescent="0.2">
      <c r="A16" s="10"/>
      <c r="B16" s="10"/>
      <c r="C16" s="10"/>
      <c r="D16" s="58" t="str">
        <f t="shared" si="1"/>
        <v/>
      </c>
    </row>
    <row r="17" spans="1:6" x14ac:dyDescent="0.2">
      <c r="A17" s="10"/>
      <c r="B17" s="10"/>
      <c r="C17" s="10"/>
      <c r="D17" s="58" t="str">
        <f t="shared" si="1"/>
        <v/>
      </c>
    </row>
    <row r="18" spans="1:6" x14ac:dyDescent="0.2">
      <c r="A18" s="10"/>
      <c r="B18" s="10"/>
      <c r="C18" s="10"/>
      <c r="D18" s="58" t="str">
        <f t="shared" si="1"/>
        <v/>
      </c>
    </row>
    <row r="19" spans="1:6" x14ac:dyDescent="0.2">
      <c r="A19" s="10"/>
      <c r="B19" s="10"/>
      <c r="C19" s="10"/>
      <c r="D19" s="58" t="str">
        <f t="shared" si="1"/>
        <v/>
      </c>
    </row>
    <row r="20" spans="1:6" x14ac:dyDescent="0.2">
      <c r="A20" s="10"/>
      <c r="B20" s="10"/>
      <c r="C20" s="10"/>
      <c r="D20" s="58" t="str">
        <f t="shared" si="1"/>
        <v/>
      </c>
    </row>
    <row r="21" spans="1:6" x14ac:dyDescent="0.2">
      <c r="A21" s="10"/>
      <c r="B21" s="10"/>
      <c r="C21" s="10"/>
      <c r="D21" s="58" t="str">
        <f t="shared" si="1"/>
        <v/>
      </c>
    </row>
    <row r="22" spans="1:6" x14ac:dyDescent="0.2">
      <c r="A22" s="10"/>
      <c r="B22" s="10"/>
      <c r="C22" s="10"/>
      <c r="D22" s="58" t="str">
        <f t="shared" si="1"/>
        <v/>
      </c>
    </row>
    <row r="23" spans="1:6" x14ac:dyDescent="0.2">
      <c r="A23" s="10"/>
      <c r="B23" s="10"/>
      <c r="C23" s="10"/>
      <c r="D23" s="58" t="str">
        <f t="shared" si="1"/>
        <v/>
      </c>
    </row>
    <row r="24" spans="1:6" x14ac:dyDescent="0.2">
      <c r="A24" s="10"/>
      <c r="B24" s="10"/>
      <c r="C24" s="10"/>
      <c r="D24" s="58" t="str">
        <f t="shared" si="1"/>
        <v/>
      </c>
      <c r="F24" s="59"/>
    </row>
  </sheetData>
  <mergeCells count="1">
    <mergeCell ref="A3:D5"/>
  </mergeCells>
  <phoneticPr fontId="0"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9"/>
  <sheetViews>
    <sheetView showGridLines="0" workbookViewId="0">
      <pane ySplit="11" topLeftCell="A12" activePane="bottomLeft" state="frozen"/>
      <selection pane="bottomLeft" activeCell="A12" sqref="A12"/>
    </sheetView>
  </sheetViews>
  <sheetFormatPr defaultRowHeight="12.75" x14ac:dyDescent="0.2"/>
  <cols>
    <col min="1" max="1" width="18.7109375" customWidth="1"/>
    <col min="2" max="2" width="6.28515625" customWidth="1"/>
    <col min="3" max="3" width="6.5703125" customWidth="1"/>
    <col min="4" max="4" width="5.42578125" customWidth="1"/>
    <col min="5" max="5" width="8.28515625" customWidth="1"/>
    <col min="6" max="6" width="11.28515625" customWidth="1"/>
    <col min="7" max="7" width="35.85546875" customWidth="1"/>
  </cols>
  <sheetData>
    <row r="1" spans="1:7" ht="20.25" x14ac:dyDescent="0.2">
      <c r="A1" s="64" t="s">
        <v>46</v>
      </c>
      <c r="B1" s="54"/>
      <c r="C1" s="54"/>
      <c r="D1" s="54"/>
      <c r="E1" s="54"/>
      <c r="F1" s="55"/>
      <c r="G1" s="55"/>
    </row>
    <row r="2" spans="1:7" x14ac:dyDescent="0.2">
      <c r="A2" s="40"/>
      <c r="B2" s="40"/>
      <c r="C2" s="40"/>
      <c r="D2" s="40"/>
      <c r="E2" s="40"/>
      <c r="F2" s="40"/>
      <c r="G2" s="63"/>
    </row>
    <row r="3" spans="1:7" x14ac:dyDescent="0.2">
      <c r="A3" s="123" t="s">
        <v>84</v>
      </c>
      <c r="B3" s="123"/>
      <c r="C3" s="123"/>
      <c r="D3" s="123"/>
      <c r="E3" s="123"/>
      <c r="F3" s="123"/>
      <c r="G3" s="123"/>
    </row>
    <row r="4" spans="1:7" x14ac:dyDescent="0.2">
      <c r="A4" s="123"/>
      <c r="B4" s="123"/>
      <c r="C4" s="123"/>
      <c r="D4" s="123"/>
      <c r="E4" s="123"/>
      <c r="F4" s="123"/>
      <c r="G4" s="123"/>
    </row>
    <row r="5" spans="1:7" x14ac:dyDescent="0.2">
      <c r="A5" s="123"/>
      <c r="B5" s="123"/>
      <c r="C5" s="123"/>
      <c r="D5" s="123"/>
      <c r="E5" s="123"/>
      <c r="F5" s="123"/>
      <c r="G5" s="123"/>
    </row>
    <row r="6" spans="1:7" x14ac:dyDescent="0.2">
      <c r="A6" s="123"/>
      <c r="B6" s="123"/>
      <c r="C6" s="123"/>
      <c r="D6" s="123"/>
      <c r="E6" s="123"/>
      <c r="F6" s="123"/>
      <c r="G6" s="123"/>
    </row>
    <row r="7" spans="1:7" x14ac:dyDescent="0.2">
      <c r="G7" s="3"/>
    </row>
    <row r="8" spans="1:7" x14ac:dyDescent="0.2">
      <c r="A8" s="7" t="s">
        <v>45</v>
      </c>
      <c r="B8">
        <f>YEAR('Days1-2'!$D$4)</f>
        <v>2022</v>
      </c>
      <c r="G8" s="3"/>
    </row>
    <row r="9" spans="1:7" x14ac:dyDescent="0.2">
      <c r="A9" s="7" t="s">
        <v>44</v>
      </c>
      <c r="B9">
        <f>MONTH('Days1-2'!$D$4)</f>
        <v>2</v>
      </c>
      <c r="G9" s="3"/>
    </row>
    <row r="10" spans="1:7" x14ac:dyDescent="0.2">
      <c r="G10" s="3"/>
    </row>
    <row r="11" spans="1:7" ht="17.25" customHeight="1" x14ac:dyDescent="0.2">
      <c r="A11" s="48" t="s">
        <v>2</v>
      </c>
      <c r="B11" s="49" t="s">
        <v>3</v>
      </c>
      <c r="C11" s="49" t="s">
        <v>4</v>
      </c>
      <c r="D11" s="50" t="s">
        <v>0</v>
      </c>
      <c r="E11" s="50" t="s">
        <v>5</v>
      </c>
      <c r="F11" s="51" t="s">
        <v>6</v>
      </c>
      <c r="G11" s="52" t="s">
        <v>7</v>
      </c>
    </row>
    <row r="12" spans="1:7" x14ac:dyDescent="0.2">
      <c r="A12" t="s">
        <v>8</v>
      </c>
      <c r="B12" s="1">
        <v>4</v>
      </c>
      <c r="C12" s="1">
        <v>15</v>
      </c>
      <c r="D12" s="1"/>
      <c r="E12" s="1"/>
      <c r="F12" s="79">
        <f>IF(WEEKDAY(DATE(year,4,16),16)&lt;=2,DATE(year,4,18),IF(WEEKDAY(DATE(year,4,16),1)=2,DATE(year,4,17),DATE(year,4,15)))</f>
        <v>44669</v>
      </c>
      <c r="G12" s="62" t="s">
        <v>100</v>
      </c>
    </row>
    <row r="13" spans="1:7" x14ac:dyDescent="0.2">
      <c r="A13" t="s">
        <v>67</v>
      </c>
      <c r="B13" s="1">
        <v>4</v>
      </c>
      <c r="D13" s="1"/>
      <c r="E13" s="1">
        <v>1</v>
      </c>
      <c r="F13" s="72">
        <f>IF(year&lt;2007,(DATE(year,B13,1)+(1-1)*7)+IF(E13&lt;WEEKDAY(DATE(year,B13,1)),E13+7-WEEKDAY(DATE(year,B13,1)),E13-WEEKDAY(DATE(year,B13,1))),(DATE(year,B13-1,1)+(2-1)*7)+IF(E13&lt;WEEKDAY(DATE(year,B13-1,1)),E13+7-WEEKDAY(DATE(year,B13-1,1)),E13-WEEKDAY(DATE(year,B13-1,1))))</f>
        <v>44633</v>
      </c>
      <c r="G13" s="61" t="s">
        <v>9</v>
      </c>
    </row>
    <row r="14" spans="1:7" x14ac:dyDescent="0.2">
      <c r="A14" t="s">
        <v>67</v>
      </c>
      <c r="B14" s="1">
        <v>11</v>
      </c>
      <c r="D14" s="1"/>
      <c r="E14" s="1">
        <v>1</v>
      </c>
      <c r="F14" s="72">
        <f>IF(year&lt;2007,(DATE(year,B14,1)+(-1)*7)+IF(E14&lt;WEEKDAY(DATE(year,B14,1)),E14+7-WEEKDAY(DATE(year,B14,1)),E14-WEEKDAY(DATE(year,B14,1))),(DATE(year,B14,1)+(1-1)*7)+IF(E14&lt;WEEKDAY(DATE(year,B14,1)),E14+7-WEEKDAY(DATE(year,B14,1)),E14-WEEKDAY(DATE(year,B14,1))))</f>
        <v>44871</v>
      </c>
      <c r="G14" s="61" t="s">
        <v>10</v>
      </c>
    </row>
    <row r="15" spans="1:7" x14ac:dyDescent="0.2">
      <c r="A15" t="s">
        <v>62</v>
      </c>
      <c r="B15" s="1"/>
      <c r="C15" s="1"/>
      <c r="D15" s="1"/>
      <c r="E15" s="1"/>
      <c r="F15" s="43">
        <f>F44+6</f>
        <v>44815</v>
      </c>
      <c r="G15" s="62" t="s">
        <v>63</v>
      </c>
    </row>
    <row r="16" spans="1:7" x14ac:dyDescent="0.2">
      <c r="A16" t="s">
        <v>64</v>
      </c>
      <c r="B16" s="1">
        <v>4</v>
      </c>
      <c r="C16" s="1"/>
      <c r="D16" s="1"/>
      <c r="E16" s="1">
        <v>4</v>
      </c>
      <c r="F16" s="43">
        <f>IF(WEEKDAY(DATE(year,B16+1,0),1)=7,DATE(year,B16+1,0)-(7-E16),(DATE(year,B16+1,0)-WEEKDAY(DATE(year,B16+1,0),1))-(7-E16))</f>
        <v>44678</v>
      </c>
      <c r="G16" s="62" t="s">
        <v>65</v>
      </c>
    </row>
    <row r="17" spans="1:7" x14ac:dyDescent="0.2">
      <c r="A17" t="s">
        <v>78</v>
      </c>
      <c r="B17" s="1"/>
      <c r="C17" s="1"/>
      <c r="D17" s="1"/>
      <c r="E17" s="1"/>
      <c r="F17" s="72">
        <f>IF(AND(year&gt;1900,year&lt;2199),ROUND(DATE(year,4,1)/7+MOD(19*MOD(year,19)-7,30)*0.14,0)*7-6,"")</f>
        <v>44668</v>
      </c>
      <c r="G17" s="65" t="s">
        <v>81</v>
      </c>
    </row>
    <row r="18" spans="1:7" x14ac:dyDescent="0.2">
      <c r="A18" t="s">
        <v>79</v>
      </c>
      <c r="B18" s="80" t="s">
        <v>102</v>
      </c>
      <c r="C18" s="1"/>
      <c r="D18" s="1"/>
      <c r="E18" s="1"/>
      <c r="F18" s="72">
        <f>F17-2</f>
        <v>44666</v>
      </c>
      <c r="G18" s="62" t="s">
        <v>80</v>
      </c>
    </row>
    <row r="19" spans="1:7" x14ac:dyDescent="0.2">
      <c r="A19" s="77" t="s">
        <v>101</v>
      </c>
      <c r="B19" s="80" t="s">
        <v>102</v>
      </c>
      <c r="D19" s="1"/>
      <c r="E19" s="1"/>
      <c r="F19" s="81">
        <f>F17+1</f>
        <v>44669</v>
      </c>
      <c r="G19" s="62" t="s">
        <v>104</v>
      </c>
    </row>
    <row r="20" spans="1:7" x14ac:dyDescent="0.2">
      <c r="A20" t="s">
        <v>103</v>
      </c>
      <c r="B20" s="80" t="s">
        <v>102</v>
      </c>
      <c r="C20" s="1"/>
      <c r="D20" s="1"/>
      <c r="E20" s="1"/>
      <c r="F20" s="72">
        <f>F17+49</f>
        <v>44717</v>
      </c>
      <c r="G20" s="62" t="s">
        <v>109</v>
      </c>
    </row>
    <row r="21" spans="1:7" x14ac:dyDescent="0.2">
      <c r="A21" t="s">
        <v>105</v>
      </c>
      <c r="B21" s="80" t="s">
        <v>102</v>
      </c>
      <c r="C21" s="1"/>
      <c r="D21" s="1"/>
      <c r="E21" s="1"/>
      <c r="F21" s="72">
        <f>F17-46</f>
        <v>44622</v>
      </c>
      <c r="G21" s="62" t="s">
        <v>108</v>
      </c>
    </row>
    <row r="22" spans="1:7" x14ac:dyDescent="0.2">
      <c r="A22" t="s">
        <v>106</v>
      </c>
      <c r="B22" s="80" t="s">
        <v>102</v>
      </c>
      <c r="C22" s="1"/>
      <c r="D22" s="1"/>
      <c r="E22" s="1"/>
      <c r="F22" s="72">
        <f>F18-47</f>
        <v>44619</v>
      </c>
      <c r="G22" s="62" t="s">
        <v>107</v>
      </c>
    </row>
    <row r="23" spans="1:7" x14ac:dyDescent="0.2">
      <c r="A23" t="s">
        <v>131</v>
      </c>
      <c r="B23" s="1"/>
      <c r="C23" s="1"/>
      <c r="D23" s="1"/>
      <c r="E23" s="1"/>
      <c r="F23" s="72">
        <f>ROUNDDOWN((DATE(2000,3,20)+TIME(7,29,0))+(year-2000)*365.24238,0)</f>
        <v>44640</v>
      </c>
      <c r="G23" s="62" t="s">
        <v>82</v>
      </c>
    </row>
    <row r="24" spans="1:7" x14ac:dyDescent="0.2">
      <c r="A24" t="s">
        <v>132</v>
      </c>
      <c r="B24" s="1"/>
      <c r="C24" s="1"/>
      <c r="D24" s="1"/>
      <c r="E24" s="1"/>
      <c r="F24" s="72">
        <f>ROUNDDOWN((DATE(2000,6,21)+TIME(1,36,0))+(year-2000)*365.24163,0)</f>
        <v>44733</v>
      </c>
      <c r="G24" s="62" t="s">
        <v>82</v>
      </c>
    </row>
    <row r="25" spans="1:7" x14ac:dyDescent="0.2">
      <c r="A25" t="s">
        <v>133</v>
      </c>
      <c r="B25" s="1"/>
      <c r="C25" s="1"/>
      <c r="D25" s="1"/>
      <c r="E25" s="1"/>
      <c r="F25" s="72">
        <f>ROUNDDOWN((DATE(2000,9,22)+TIME(17,17,0))+(year-2000)*365.24205,0)</f>
        <v>44827</v>
      </c>
      <c r="G25" s="62" t="s">
        <v>82</v>
      </c>
    </row>
    <row r="26" spans="1:7" x14ac:dyDescent="0.2">
      <c r="A26" t="s">
        <v>134</v>
      </c>
      <c r="B26" s="1"/>
      <c r="C26" s="1"/>
      <c r="D26" s="1"/>
      <c r="E26" s="1"/>
      <c r="F26" s="72">
        <f>ROUNDDOWN((DATE(2000,12,21)+TIME(13,30,0))+(year-2000)*365.242743,0)</f>
        <v>44916</v>
      </c>
      <c r="G26" s="62" t="s">
        <v>82</v>
      </c>
    </row>
    <row r="27" spans="1:7" x14ac:dyDescent="0.2">
      <c r="A27" t="s">
        <v>110</v>
      </c>
      <c r="B27" s="1"/>
      <c r="C27" s="1"/>
      <c r="D27" s="1"/>
      <c r="E27" s="1"/>
      <c r="F27" s="72">
        <f>IF(AND(year&gt;=2020,year&lt;=2030),DATEVALUE(INDEX({"2020-01-25";"2021-02-12";"2022-02-01";"2023-01-22";"2024-02-10";"2025-01-29";"2026-02-17";"2027-02-06";"2028-01-26";"2029-02-13";"2030-02-03"},year-2019)),"")</f>
        <v>44593</v>
      </c>
      <c r="G27" s="62" t="s">
        <v>135</v>
      </c>
    </row>
    <row r="28" spans="1:7" x14ac:dyDescent="0.2">
      <c r="A28" t="s">
        <v>111</v>
      </c>
      <c r="B28" s="1"/>
      <c r="C28" s="1"/>
      <c r="D28" s="1"/>
      <c r="E28" s="1"/>
      <c r="F28" s="81">
        <f>IF(AND(year&gt;=2020,year&lt;=2030),DATEVALUE(INDEX({"2020-04-24";"2021-04-13";"2022-04-03";"2023-03-23";"2024-03-11";"2025-03-01";"2026-02-18";"2027-02-08";"2028-01-28";"2029-01-16";"2030-01-06"},year-2019)),"")</f>
        <v>44654</v>
      </c>
      <c r="G28" s="62" t="s">
        <v>135</v>
      </c>
    </row>
    <row r="29" spans="1:7" x14ac:dyDescent="0.2">
      <c r="A29" s="82" t="s">
        <v>116</v>
      </c>
      <c r="B29" s="80" t="s">
        <v>117</v>
      </c>
      <c r="C29" s="1"/>
      <c r="D29" s="1"/>
      <c r="E29" s="1"/>
      <c r="F29" s="81">
        <f>IF(ISERROR(F28+30),"",F28+30)</f>
        <v>44684</v>
      </c>
      <c r="G29" s="62"/>
    </row>
    <row r="30" spans="1:7" x14ac:dyDescent="0.2">
      <c r="A30" s="71" t="s">
        <v>112</v>
      </c>
      <c r="B30" s="1"/>
      <c r="C30" s="1"/>
      <c r="D30" s="1"/>
      <c r="E30" s="1"/>
      <c r="F30" s="81">
        <f>IF(AND(year&gt;=2020,year&lt;=2030),DATEVALUE(INDEX({"2020-09-19";"2021-09-07";"2022-09-26";"2023-09-16";"2024-10-03";"2025-09-23";"2026-09-12";"2027-10-02";"2028-09-21";"2029-09-10";"2030-09-28"},year-2019)),"")</f>
        <v>44830</v>
      </c>
      <c r="G30" s="62" t="s">
        <v>135</v>
      </c>
    </row>
    <row r="31" spans="1:7" x14ac:dyDescent="0.2">
      <c r="A31" s="71" t="s">
        <v>113</v>
      </c>
      <c r="B31" s="80" t="s">
        <v>115</v>
      </c>
      <c r="C31" s="1"/>
      <c r="D31" s="1"/>
      <c r="E31" s="1"/>
      <c r="F31" s="81">
        <f>IF(ISERROR(F30+9),"",F30+9)</f>
        <v>44839</v>
      </c>
      <c r="G31" s="62"/>
    </row>
    <row r="32" spans="1:7" x14ac:dyDescent="0.2">
      <c r="A32" s="71" t="s">
        <v>114</v>
      </c>
      <c r="B32" s="80" t="s">
        <v>115</v>
      </c>
      <c r="C32" s="1"/>
      <c r="D32" s="1"/>
      <c r="E32" s="1"/>
      <c r="F32" s="81">
        <f>IF(ISERROR(F30-163),"",F30-163)</f>
        <v>44667</v>
      </c>
      <c r="G32" s="62"/>
    </row>
    <row r="33" spans="1:7" x14ac:dyDescent="0.2">
      <c r="A33" s="71" t="s">
        <v>118</v>
      </c>
      <c r="B33" s="80"/>
      <c r="C33" s="1"/>
      <c r="D33" s="1"/>
      <c r="E33" s="1"/>
      <c r="F33" s="81">
        <f>IF(AND(year&gt;=2020,year&lt;=2030),DATEVALUE(INDEX({"2020-12-10";"2021-11-28";"2022-12-18";"2023-12-07";"2024-12-25";"2025-12-14";"2026-12-04";"2027-12-24";"2028-12-12";"2029-12-01";"2030-12-20"},year-2019)),"")</f>
        <v>44913</v>
      </c>
      <c r="G33" s="62" t="s">
        <v>135</v>
      </c>
    </row>
    <row r="34" spans="1:7" x14ac:dyDescent="0.2">
      <c r="A34" s="77" t="s">
        <v>119</v>
      </c>
      <c r="B34" s="1"/>
      <c r="C34" s="1"/>
      <c r="D34" s="1"/>
      <c r="E34" s="1"/>
      <c r="F34" s="81">
        <f>DATE(year,5,24)-MOD(WEEKDAY(DATE(year,5,24),1)-2,7)</f>
        <v>44704</v>
      </c>
      <c r="G34" s="62" t="s">
        <v>120</v>
      </c>
    </row>
    <row r="35" spans="1:7" s="86" customFormat="1" x14ac:dyDescent="0.2">
      <c r="A35" s="97" t="s">
        <v>136</v>
      </c>
      <c r="B35" s="80"/>
      <c r="C35" s="1"/>
      <c r="D35" s="1"/>
      <c r="E35" s="1"/>
      <c r="F35" s="81">
        <f>DATE(year,12,25)-(MOD(WEEKDAY(DATE(year,12,25),1)-1,7)+IF(WEEKDAY(DATE(year,12,25),1)=1,7,0)+21)</f>
        <v>44892</v>
      </c>
      <c r="G35" s="62" t="s">
        <v>137</v>
      </c>
    </row>
    <row r="36" spans="1:7" x14ac:dyDescent="0.2">
      <c r="G36" s="3"/>
    </row>
    <row r="37" spans="1:7" ht="15" x14ac:dyDescent="0.25">
      <c r="A37" s="47" t="s">
        <v>74</v>
      </c>
      <c r="B37" s="44"/>
      <c r="C37" s="44"/>
      <c r="D37" s="45"/>
      <c r="E37" s="45"/>
      <c r="F37" s="46"/>
      <c r="G37" s="44"/>
    </row>
    <row r="38" spans="1:7" x14ac:dyDescent="0.2">
      <c r="A38" t="s">
        <v>11</v>
      </c>
      <c r="B38" s="1">
        <v>11</v>
      </c>
      <c r="D38" s="1">
        <v>4</v>
      </c>
      <c r="E38" s="1">
        <v>5</v>
      </c>
      <c r="F38" s="72">
        <f>IF(OR(OR(B38="",D38=""),E38=""),"",(DATE(year,B38,1)+(D38-1)*7)+E38-WEEKDAY(DATE(year,B38,1))+IF(E38&lt;WEEKDAY(DATE(year,B38,1)),7,0))</f>
        <v>44889</v>
      </c>
      <c r="G38" s="60" t="s">
        <v>12</v>
      </c>
    </row>
    <row r="39" spans="1:7" x14ac:dyDescent="0.2">
      <c r="A39" t="s">
        <v>13</v>
      </c>
      <c r="B39" s="1">
        <v>1</v>
      </c>
      <c r="C39" s="1"/>
      <c r="D39" s="1">
        <v>3</v>
      </c>
      <c r="E39" s="1">
        <v>2</v>
      </c>
      <c r="F39" s="72">
        <f>IF(OR(OR(B39="",D39=""),E39=""),"",(DATE(year,B39,1)+(D39-1)*7)+E39-WEEKDAY(DATE(year,B39,1))+IF(E39&lt;WEEKDAY(DATE(year,B39,1)),7,0))</f>
        <v>44578</v>
      </c>
      <c r="G39" s="60" t="s">
        <v>14</v>
      </c>
    </row>
    <row r="40" spans="1:7" x14ac:dyDescent="0.2">
      <c r="A40" t="s">
        <v>13</v>
      </c>
      <c r="B40" s="1">
        <v>1</v>
      </c>
      <c r="C40" s="1"/>
      <c r="D40" s="1">
        <v>3</v>
      </c>
      <c r="E40" s="1">
        <v>2</v>
      </c>
      <c r="F40" s="72">
        <f>IF(OR(OR(B40="",D40=""),E40=""),"",(DATE(year+1,B40,1)+(D40-1)*7)+E40-WEEKDAY(DATE(year+1,B40,1))+IF(E40&lt;WEEKDAY(DATE(year+1,B40,1)),7,0))</f>
        <v>44942</v>
      </c>
      <c r="G40" s="62" t="s">
        <v>14</v>
      </c>
    </row>
    <row r="41" spans="1:7" x14ac:dyDescent="0.2">
      <c r="A41" t="s">
        <v>15</v>
      </c>
      <c r="B41" s="1">
        <v>5</v>
      </c>
      <c r="D41" s="1">
        <v>2</v>
      </c>
      <c r="E41" s="1">
        <v>1</v>
      </c>
      <c r="F41" s="72">
        <f t="shared" ref="F41:F53" si="0">IF(OR(OR(B41="",D41=""),E41=""),"",(DATE(year,B41,1)+(D41-1)*7)+E41-WEEKDAY(DATE(year,B41,1))+IF(E41&lt;WEEKDAY(DATE(year,B41,1)),7,0))</f>
        <v>44689</v>
      </c>
      <c r="G41" s="60" t="s">
        <v>16</v>
      </c>
    </row>
    <row r="42" spans="1:7" x14ac:dyDescent="0.2">
      <c r="A42" t="s">
        <v>17</v>
      </c>
      <c r="B42" s="1">
        <v>6</v>
      </c>
      <c r="D42" s="1">
        <v>3</v>
      </c>
      <c r="E42" s="1">
        <v>1</v>
      </c>
      <c r="F42" s="72">
        <f t="shared" si="0"/>
        <v>44731</v>
      </c>
      <c r="G42" s="60" t="s">
        <v>18</v>
      </c>
    </row>
    <row r="43" spans="1:7" x14ac:dyDescent="0.2">
      <c r="A43" t="s">
        <v>19</v>
      </c>
      <c r="B43" s="1">
        <v>7</v>
      </c>
      <c r="C43" s="1"/>
      <c r="D43" s="1">
        <v>4</v>
      </c>
      <c r="E43" s="1">
        <v>1</v>
      </c>
      <c r="F43" s="72">
        <f t="shared" si="0"/>
        <v>44766</v>
      </c>
      <c r="G43" s="60" t="s">
        <v>20</v>
      </c>
    </row>
    <row r="44" spans="1:7" x14ac:dyDescent="0.2">
      <c r="A44" t="s">
        <v>21</v>
      </c>
      <c r="B44" s="1">
        <v>9</v>
      </c>
      <c r="D44" s="1">
        <v>1</v>
      </c>
      <c r="E44" s="1">
        <v>2</v>
      </c>
      <c r="F44" s="72">
        <f t="shared" si="0"/>
        <v>44809</v>
      </c>
      <c r="G44" s="60" t="s">
        <v>22</v>
      </c>
    </row>
    <row r="45" spans="1:7" x14ac:dyDescent="0.2">
      <c r="A45" t="s">
        <v>23</v>
      </c>
      <c r="B45" s="1">
        <v>2</v>
      </c>
      <c r="D45" s="1">
        <v>3</v>
      </c>
      <c r="E45" s="1">
        <v>2</v>
      </c>
      <c r="F45" s="72">
        <f t="shared" si="0"/>
        <v>44613</v>
      </c>
      <c r="G45" s="60" t="s">
        <v>24</v>
      </c>
    </row>
    <row r="46" spans="1:7" x14ac:dyDescent="0.2">
      <c r="A46" t="s">
        <v>25</v>
      </c>
      <c r="B46" s="1">
        <v>10</v>
      </c>
      <c r="C46" s="1"/>
      <c r="D46" s="1">
        <v>2</v>
      </c>
      <c r="E46" s="1">
        <v>2</v>
      </c>
      <c r="F46" s="72">
        <f t="shared" si="0"/>
        <v>44844</v>
      </c>
      <c r="G46" s="60" t="s">
        <v>26</v>
      </c>
    </row>
    <row r="47" spans="1:7" x14ac:dyDescent="0.2">
      <c r="A47" t="s">
        <v>27</v>
      </c>
      <c r="B47" s="1">
        <v>6</v>
      </c>
      <c r="D47" s="1">
        <v>0</v>
      </c>
      <c r="E47" s="1">
        <v>2</v>
      </c>
      <c r="F47" s="72">
        <f t="shared" si="0"/>
        <v>44711</v>
      </c>
      <c r="G47" s="60" t="s">
        <v>28</v>
      </c>
    </row>
    <row r="48" spans="1:7" x14ac:dyDescent="0.2">
      <c r="A48" s="77" t="s">
        <v>97</v>
      </c>
      <c r="B48" s="78">
        <v>5</v>
      </c>
      <c r="C48" s="71"/>
      <c r="D48" s="78">
        <v>1</v>
      </c>
      <c r="E48" s="78">
        <v>2</v>
      </c>
      <c r="F48" s="72">
        <f t="shared" si="0"/>
        <v>44683</v>
      </c>
      <c r="G48" s="60"/>
    </row>
    <row r="49" spans="1:7" x14ac:dyDescent="0.2">
      <c r="A49" s="77" t="s">
        <v>98</v>
      </c>
      <c r="B49" s="78">
        <v>8</v>
      </c>
      <c r="C49" s="71"/>
      <c r="D49" s="78">
        <v>1</v>
      </c>
      <c r="E49" s="78">
        <v>2</v>
      </c>
      <c r="F49" s="72">
        <f t="shared" si="0"/>
        <v>44774</v>
      </c>
      <c r="G49" s="60"/>
    </row>
    <row r="50" spans="1:7" x14ac:dyDescent="0.2">
      <c r="A50" s="77" t="s">
        <v>99</v>
      </c>
      <c r="B50" s="78">
        <v>9</v>
      </c>
      <c r="C50" s="71"/>
      <c r="D50" s="78">
        <v>0</v>
      </c>
      <c r="E50" s="78">
        <v>2</v>
      </c>
      <c r="F50" s="72">
        <f t="shared" si="0"/>
        <v>44802</v>
      </c>
      <c r="G50" s="60"/>
    </row>
    <row r="51" spans="1:7" x14ac:dyDescent="0.2">
      <c r="B51" s="1"/>
      <c r="D51" s="1"/>
      <c r="E51" s="1"/>
      <c r="F51" s="72"/>
      <c r="G51" s="60"/>
    </row>
    <row r="52" spans="1:7" x14ac:dyDescent="0.2">
      <c r="F52" s="72" t="str">
        <f t="shared" si="0"/>
        <v/>
      </c>
      <c r="G52" s="3"/>
    </row>
    <row r="53" spans="1:7" x14ac:dyDescent="0.2">
      <c r="F53" s="72" t="str">
        <f t="shared" si="0"/>
        <v/>
      </c>
      <c r="G53" s="3"/>
    </row>
    <row r="54" spans="1:7" x14ac:dyDescent="0.2">
      <c r="G54" s="3"/>
    </row>
    <row r="55" spans="1:7" ht="15" x14ac:dyDescent="0.25">
      <c r="A55" s="47" t="s">
        <v>73</v>
      </c>
      <c r="B55" s="44"/>
      <c r="C55" s="44"/>
      <c r="D55" s="45"/>
      <c r="E55" s="45"/>
      <c r="F55" s="46"/>
      <c r="G55" s="44"/>
    </row>
    <row r="56" spans="1:7" x14ac:dyDescent="0.2">
      <c r="A56" t="s">
        <v>33</v>
      </c>
      <c r="B56" s="1">
        <v>1</v>
      </c>
      <c r="C56" s="1">
        <v>1</v>
      </c>
      <c r="D56" s="1"/>
      <c r="E56" s="1"/>
      <c r="F56" s="43">
        <f>IF(OR(B56="",C56=""),"",DATE(year,B56,C56))</f>
        <v>44562</v>
      </c>
    </row>
    <row r="57" spans="1:7" x14ac:dyDescent="0.2">
      <c r="A57" t="s">
        <v>33</v>
      </c>
      <c r="B57" s="1">
        <v>1</v>
      </c>
      <c r="C57" s="1">
        <v>1</v>
      </c>
      <c r="D57" s="1"/>
      <c r="E57" s="1"/>
      <c r="F57" s="43">
        <f>IF(OR(B57="",C57=""),"",DATE(year+1,B57,C57))</f>
        <v>44927</v>
      </c>
    </row>
    <row r="58" spans="1:7" x14ac:dyDescent="0.2">
      <c r="A58" t="s">
        <v>39</v>
      </c>
      <c r="B58" s="1">
        <v>2</v>
      </c>
      <c r="C58" s="1">
        <v>2</v>
      </c>
      <c r="D58" s="1"/>
      <c r="E58" s="1"/>
      <c r="F58" s="43">
        <f t="shared" ref="F58:F83" si="1">IF(OR(B58="",C58=""),"",DATE(year,B58,C58))</f>
        <v>44594</v>
      </c>
    </row>
    <row r="59" spans="1:7" x14ac:dyDescent="0.2">
      <c r="A59" t="s">
        <v>40</v>
      </c>
      <c r="B59" s="1">
        <v>2</v>
      </c>
      <c r="C59" s="1">
        <v>12</v>
      </c>
      <c r="D59" s="1"/>
      <c r="E59" s="1"/>
      <c r="F59" s="43">
        <f t="shared" si="1"/>
        <v>44604</v>
      </c>
    </row>
    <row r="60" spans="1:7" x14ac:dyDescent="0.2">
      <c r="A60" t="s">
        <v>41</v>
      </c>
      <c r="B60" s="1">
        <v>2</v>
      </c>
      <c r="C60" s="1">
        <v>14</v>
      </c>
      <c r="D60" s="1"/>
      <c r="E60" s="1"/>
      <c r="F60" s="43">
        <f t="shared" si="1"/>
        <v>44606</v>
      </c>
    </row>
    <row r="61" spans="1:7" x14ac:dyDescent="0.2">
      <c r="A61" t="s">
        <v>123</v>
      </c>
      <c r="B61" s="1">
        <v>3</v>
      </c>
      <c r="C61" s="1">
        <v>14</v>
      </c>
      <c r="D61" s="1"/>
      <c r="E61" s="1"/>
      <c r="F61" s="43">
        <f t="shared" si="1"/>
        <v>44634</v>
      </c>
    </row>
    <row r="62" spans="1:7" x14ac:dyDescent="0.2">
      <c r="A62" t="s">
        <v>34</v>
      </c>
      <c r="B62" s="1">
        <v>3</v>
      </c>
      <c r="C62" s="1">
        <v>17</v>
      </c>
      <c r="D62" s="1"/>
      <c r="E62" s="1"/>
      <c r="F62" s="43">
        <f t="shared" si="1"/>
        <v>44637</v>
      </c>
    </row>
    <row r="63" spans="1:7" x14ac:dyDescent="0.2">
      <c r="A63" t="s">
        <v>35</v>
      </c>
      <c r="B63" s="1">
        <v>4</v>
      </c>
      <c r="C63" s="1">
        <v>1</v>
      </c>
      <c r="D63" s="1"/>
      <c r="E63" s="1"/>
      <c r="F63" s="43">
        <f t="shared" si="1"/>
        <v>44652</v>
      </c>
    </row>
    <row r="64" spans="1:7" x14ac:dyDescent="0.2">
      <c r="A64" t="s">
        <v>42</v>
      </c>
      <c r="B64" s="1">
        <v>4</v>
      </c>
      <c r="C64" s="1">
        <v>22</v>
      </c>
      <c r="D64" s="1"/>
      <c r="E64" s="1"/>
      <c r="F64" s="43">
        <f t="shared" si="1"/>
        <v>44673</v>
      </c>
    </row>
    <row r="65" spans="1:6" x14ac:dyDescent="0.2">
      <c r="A65" t="s">
        <v>121</v>
      </c>
      <c r="B65" s="1">
        <v>5</v>
      </c>
      <c r="C65" s="1">
        <v>4</v>
      </c>
      <c r="D65" s="1"/>
      <c r="E65" s="1"/>
      <c r="F65" s="43">
        <f t="shared" si="1"/>
        <v>44685</v>
      </c>
    </row>
    <row r="66" spans="1:6" x14ac:dyDescent="0.2">
      <c r="A66" t="s">
        <v>122</v>
      </c>
      <c r="B66" s="1">
        <v>5</v>
      </c>
      <c r="C66" s="1">
        <v>5</v>
      </c>
      <c r="D66" s="1"/>
      <c r="E66" s="1"/>
      <c r="F66" s="43">
        <f t="shared" si="1"/>
        <v>44686</v>
      </c>
    </row>
    <row r="67" spans="1:6" x14ac:dyDescent="0.2">
      <c r="A67" t="s">
        <v>36</v>
      </c>
      <c r="B67" s="1">
        <v>6</v>
      </c>
      <c r="C67" s="1">
        <v>14</v>
      </c>
      <c r="D67" s="1"/>
      <c r="E67" s="1"/>
      <c r="F67" s="43">
        <f t="shared" si="1"/>
        <v>44726</v>
      </c>
    </row>
    <row r="68" spans="1:6" s="86" customFormat="1" x14ac:dyDescent="0.2">
      <c r="A68" s="86" t="s">
        <v>138</v>
      </c>
      <c r="B68" s="1">
        <v>6</v>
      </c>
      <c r="C68" s="1">
        <v>19</v>
      </c>
      <c r="D68" s="1"/>
      <c r="E68" s="1"/>
      <c r="F68" s="43">
        <f t="shared" ref="F68" si="2">IF(OR(B68="",C68=""),"",DATE(year,B68,C68))</f>
        <v>44731</v>
      </c>
    </row>
    <row r="69" spans="1:6" x14ac:dyDescent="0.2">
      <c r="A69" t="s">
        <v>37</v>
      </c>
      <c r="B69" s="1">
        <v>7</v>
      </c>
      <c r="C69" s="1">
        <v>4</v>
      </c>
      <c r="D69" s="1"/>
      <c r="E69" s="1"/>
      <c r="F69" s="43">
        <f t="shared" si="1"/>
        <v>44746</v>
      </c>
    </row>
    <row r="70" spans="1:6" x14ac:dyDescent="0.2">
      <c r="A70" t="s">
        <v>77</v>
      </c>
      <c r="B70" s="1">
        <v>8</v>
      </c>
      <c r="C70" s="1">
        <v>19</v>
      </c>
      <c r="D70" s="1"/>
      <c r="E70" s="1"/>
      <c r="F70" s="43">
        <f t="shared" si="1"/>
        <v>44792</v>
      </c>
    </row>
    <row r="71" spans="1:6" x14ac:dyDescent="0.2">
      <c r="A71" t="s">
        <v>75</v>
      </c>
      <c r="B71" s="1">
        <v>9</v>
      </c>
      <c r="C71" s="1">
        <v>11</v>
      </c>
      <c r="D71" s="1"/>
      <c r="E71" s="1"/>
      <c r="F71" s="43">
        <f t="shared" si="1"/>
        <v>44815</v>
      </c>
    </row>
    <row r="72" spans="1:6" x14ac:dyDescent="0.2">
      <c r="A72" t="s">
        <v>124</v>
      </c>
      <c r="B72" s="1">
        <v>9</v>
      </c>
      <c r="C72" s="1">
        <v>17</v>
      </c>
      <c r="D72" s="1"/>
      <c r="E72" s="1"/>
      <c r="F72" s="43">
        <f t="shared" si="1"/>
        <v>44821</v>
      </c>
    </row>
    <row r="73" spans="1:6" x14ac:dyDescent="0.2">
      <c r="A73" t="s">
        <v>125</v>
      </c>
      <c r="B73" s="1">
        <v>10</v>
      </c>
      <c r="C73" s="1">
        <v>16</v>
      </c>
      <c r="D73" s="1"/>
      <c r="E73" s="1"/>
      <c r="F73" s="43">
        <f t="shared" si="1"/>
        <v>44850</v>
      </c>
    </row>
    <row r="74" spans="1:6" x14ac:dyDescent="0.2">
      <c r="A74" t="s">
        <v>43</v>
      </c>
      <c r="B74" s="1">
        <v>10</v>
      </c>
      <c r="C74" s="1">
        <v>24</v>
      </c>
      <c r="D74" s="1"/>
      <c r="E74" s="1"/>
      <c r="F74" s="43">
        <f t="shared" si="1"/>
        <v>44858</v>
      </c>
    </row>
    <row r="75" spans="1:6" x14ac:dyDescent="0.2">
      <c r="A75" t="s">
        <v>29</v>
      </c>
      <c r="B75" s="1">
        <v>10</v>
      </c>
      <c r="C75" s="1">
        <v>31</v>
      </c>
      <c r="D75" s="1"/>
      <c r="E75" s="1"/>
      <c r="F75" s="43">
        <f t="shared" si="1"/>
        <v>44865</v>
      </c>
    </row>
    <row r="76" spans="1:6" x14ac:dyDescent="0.2">
      <c r="A76" t="s">
        <v>38</v>
      </c>
      <c r="B76" s="1">
        <v>11</v>
      </c>
      <c r="C76" s="1">
        <v>11</v>
      </c>
      <c r="D76" s="1"/>
      <c r="E76" s="1"/>
      <c r="F76" s="43">
        <f t="shared" si="1"/>
        <v>44876</v>
      </c>
    </row>
    <row r="77" spans="1:6" x14ac:dyDescent="0.2">
      <c r="A77" t="s">
        <v>126</v>
      </c>
      <c r="B77" s="1">
        <v>12</v>
      </c>
      <c r="C77" s="1">
        <v>7</v>
      </c>
      <c r="D77" s="1"/>
      <c r="E77" s="1"/>
      <c r="F77" s="43">
        <f t="shared" si="1"/>
        <v>44902</v>
      </c>
    </row>
    <row r="78" spans="1:6" x14ac:dyDescent="0.2">
      <c r="A78" t="s">
        <v>31</v>
      </c>
      <c r="B78" s="1">
        <v>12</v>
      </c>
      <c r="C78" s="1">
        <v>24</v>
      </c>
      <c r="D78" s="1"/>
      <c r="E78" s="1"/>
      <c r="F78" s="43">
        <f t="shared" si="1"/>
        <v>44919</v>
      </c>
    </row>
    <row r="79" spans="1:6" x14ac:dyDescent="0.2">
      <c r="A79" t="s">
        <v>30</v>
      </c>
      <c r="B79" s="1">
        <v>12</v>
      </c>
      <c r="C79" s="1">
        <v>25</v>
      </c>
      <c r="D79" s="1"/>
      <c r="E79" s="1"/>
      <c r="F79" s="43">
        <f t="shared" si="1"/>
        <v>44920</v>
      </c>
    </row>
    <row r="80" spans="1:6" x14ac:dyDescent="0.2">
      <c r="A80" t="s">
        <v>76</v>
      </c>
      <c r="B80" s="1">
        <v>12</v>
      </c>
      <c r="C80" s="1">
        <v>26</v>
      </c>
      <c r="F80" s="43">
        <f t="shared" si="1"/>
        <v>44921</v>
      </c>
    </row>
    <row r="81" spans="1:7" x14ac:dyDescent="0.2">
      <c r="A81" s="77" t="s">
        <v>127</v>
      </c>
      <c r="B81" s="1">
        <v>12</v>
      </c>
      <c r="C81" s="1">
        <v>26</v>
      </c>
      <c r="F81" s="43">
        <f t="shared" si="1"/>
        <v>44921</v>
      </c>
    </row>
    <row r="82" spans="1:7" x14ac:dyDescent="0.2">
      <c r="A82" t="s">
        <v>32</v>
      </c>
      <c r="B82" s="1">
        <v>12</v>
      </c>
      <c r="C82" s="1">
        <v>31</v>
      </c>
      <c r="D82" s="1"/>
      <c r="E82" s="1"/>
      <c r="F82" s="43">
        <f t="shared" si="1"/>
        <v>44926</v>
      </c>
    </row>
    <row r="83" spans="1:7" x14ac:dyDescent="0.2">
      <c r="B83" s="1"/>
      <c r="C83" s="1"/>
      <c r="F83" s="43" t="str">
        <f t="shared" si="1"/>
        <v/>
      </c>
    </row>
    <row r="85" spans="1:7" ht="15" x14ac:dyDescent="0.25">
      <c r="A85" s="47" t="s">
        <v>70</v>
      </c>
      <c r="B85" s="44"/>
      <c r="C85" s="44"/>
      <c r="D85" s="45"/>
      <c r="E85" s="45"/>
      <c r="F85" s="46"/>
      <c r="G85" s="44"/>
    </row>
    <row r="86" spans="1:7" x14ac:dyDescent="0.2">
      <c r="A86" s="40"/>
      <c r="F86" s="43" t="str">
        <f>IF(OR(B86="",C86=""),"",DATE(year,B86,C86))</f>
        <v/>
      </c>
    </row>
    <row r="87" spans="1:7" x14ac:dyDescent="0.2">
      <c r="A87" s="40"/>
      <c r="B87" s="1"/>
      <c r="C87" s="1"/>
      <c r="D87" s="1"/>
      <c r="E87" s="1"/>
      <c r="F87" s="43" t="str">
        <f>IF(OR(B87="",C87=""),"",DATE(year,B87,C87))</f>
        <v/>
      </c>
    </row>
    <row r="88" spans="1:7" x14ac:dyDescent="0.2">
      <c r="A88" s="40"/>
      <c r="F88" s="43" t="str">
        <f>IF(OR(B88="",C88=""),"",DATE(year,B88,C88))</f>
        <v/>
      </c>
    </row>
    <row r="89" spans="1:7" x14ac:dyDescent="0.2">
      <c r="A89" s="40"/>
      <c r="F89" s="43" t="str">
        <f>IF(OR(B89="",C89=""),"",DATE(year,B89,C89))</f>
        <v/>
      </c>
    </row>
  </sheetData>
  <mergeCells count="1">
    <mergeCell ref="A3:G6"/>
  </mergeCells>
  <phoneticPr fontId="0" type="noConversion"/>
  <hyperlinks>
    <hyperlink ref="G13" r:id="rId1" tooltip="Daylight Savings Time Info" display="1st Sunday in April, 2nd Sunday in March (starting in 2007)" xr:uid="{00000000-0004-0000-0800-000000000000}"/>
    <hyperlink ref="G14" r:id="rId2" tooltip="Daylight Savings Time Info" display="1st Sunday in April, 2nd Sunday in March (starting in 2007)" xr:uid="{00000000-0004-0000-0800-000001000000}"/>
    <hyperlink ref="G17" r:id="rId3" xr:uid="{00000000-0004-0000-0800-000002000000}"/>
  </hyperlinks>
  <pageMargins left="0.75" right="0.75" top="1" bottom="1" header="0.5" footer="0.5"/>
  <pageSetup orientation="portrait" r:id="rId4"/>
  <headerFooter alignWithMargins="0"/>
  <legacyDrawing r:id="rId5"/>
</worksheet>
</file>

<file path=customUI/_rels/customUI14.xml.rels><?xml version="1.0" encoding="UTF-8" standalone="yes"?>
<Relationships xmlns="http://schemas.openxmlformats.org/package/2006/relationships"><Relationship Id="vertex42_logo" Type="http://schemas.openxmlformats.org/officeDocument/2006/relationships/image" Target="images/vertex42_logo0.png"/><Relationship Id="daily-planner_180" Type="http://schemas.openxmlformats.org/officeDocument/2006/relationships/image" Target="images/daily-planner_1800.png"/></Relationships>
</file>

<file path=customUI/customUI.xml><?xml version="1.0" encoding="utf-8"?>
<!-- File created by www.vertex42.com (c) Vertex42 LLC. All rights reserved. -->
<customUI xmlns="http://schemas.microsoft.com/office/2006/01/customui">
</customUI>
</file>

<file path=customUI/customUI14.xml><?xml version="1.0" encoding="utf-8"?>
<!-- File created by www.vertex42.com (c) Vertex42 LLC. All rights reserved. -->
<customUI xmlns="http://schemas.microsoft.com/office/2009/07/customui" loadImage="LoadImageFromThisWorkbook">
  <backstage>
    <tab id="a1" label="About Vertex42" columnWidthPercent="40">
      <firstColumn>
        <group id="g_topLogo">
          <topItems>
            <layoutContainer id="c_topLogo">
              <hyperlink id="link_image" label="Click here to visit Vertex42.com" target="http://www.vertex42.com/?ref=bsimg" image="vertex42_logo" screentip="Visit Vertex42.com"/>
            </layoutContainer>
          </topItems>
        </group>
        <group id="g_about" label="About Vertex42" helperText="Vertex42.com provides professionally designed spreadsheet and document templates for business, education and home use.">
          <topItems>
            <hyperlink id="link_about" label="Click here to visit Vertex42.com" target="http://www.vertex42.com/?ref=bsxml"/>
            <labelControl id="spacer_below_link" label=" "/>
          </topItems>
        </group>
        <group id="g_resources" label="More Templates by Vertex42.com">
          <topItems>
            <layoutContainer id="resources_1" layoutChildren="vertical">
              <hyperlink id="link_resource_1" label="Templates for Excel" target="http://www.vertex42.com/ExcelTemplates/?ref=bsres"/>
              <hyperlink id="link_resource_2" label="Templates for Word" target="http://www.vertex42.com/WordTemplates/?ref=bsres"/>
              <hyperlink id="link_resource_3" label="Calendar Templates" target="http://www.vertex42.com/calendars/?ref=bsres"/>
              <hyperlink id="link_resource_4" label="Financial Calculators" target="http://www.vertex42.com/Calculators/?ref=bsres"/>
              <hyperlink id="link_resource_5" label="Template Gallery Add-in" target="http://www.vertex42.com/apps/?ref=bsres"/>
            </layoutContainer>
          </topItems>
        </group>
      </firstColumn>
      <secondColumn>
        <group id="g_description" label="Printable Daily Planner" helperText="Create your own daily planner using standard letter-size paper that can be included in your 3-ring binder.">
          <topItems>
            <labelControl id="spacer1" label=" "/>
            <imageControl id="template_thumbnail" image="daily-planner_180"/>
            <labelControl id="spacer_below_image" label=" "/>
          </topItems>
        </group>
        <group id="g_terms" label="Template Details">
          <topItems>
            <layoutContainer id="info_author" layoutChildren="horizontal">
              <labelControl id="lab_author" label="Author:" alignLabel="left"/>
              <labelControl id="lab_author_value" label="Vertex42.com" alignLabel="left"/>
            </layoutContainer>
            <layoutContainer id="info_copyright" layoutChildren="horizontal">
              <labelControl id="lab_copyright" label="Copyright:"/>
              <labelControl id="lab_copyright_value" label="© 2014 Vertex42 LLC"/>
            </layoutContainer>
            <layoutContainer id="info_info" layoutChildren="vertical">
              <hyperlink id="link_info" label="Template Info Page" target="http://www.vertex42.com/calendars/daily-planner.html?ref=bsinfo"/>
            </layoutContainer>
            <labelControl id="spacer_below_details" label=" "/>
          </topItems>
        </group>
        <group id="g_details" label="Terms of Use" helperText="This spreadsheet, including all worksheets and associated content, is considered a copyrighted work. Please review the license agreement on the template info page to learn how you may or may not use this template.">
</group>
      </secondColumn>
    </tab>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Days1-2</vt:lpstr>
      <vt:lpstr>3-4</vt:lpstr>
      <vt:lpstr>5-6</vt:lpstr>
      <vt:lpstr>7-8</vt:lpstr>
      <vt:lpstr>9-10</vt:lpstr>
      <vt:lpstr>11-12</vt:lpstr>
      <vt:lpstr>13-14</vt:lpstr>
      <vt:lpstr>Events</vt:lpstr>
      <vt:lpstr>Holidays</vt:lpstr>
      <vt:lpstr>©</vt:lpstr>
      <vt:lpstr>arr_event</vt:lpstr>
      <vt:lpstr>arr_eventdate</vt:lpstr>
      <vt:lpstr>arr_holiday</vt:lpstr>
      <vt:lpstr>arr_holidaydate</vt:lpstr>
      <vt:lpstr>month</vt:lpstr>
      <vt:lpstr>'11-12'!Print_Area</vt:lpstr>
      <vt:lpstr>'13-14'!Print_Area</vt:lpstr>
      <vt:lpstr>'3-4'!Print_Area</vt:lpstr>
      <vt:lpstr>'5-6'!Print_Area</vt:lpstr>
      <vt:lpstr>'7-8'!Print_Area</vt:lpstr>
      <vt:lpstr>'9-10'!Print_Area</vt:lpstr>
      <vt:lpstr>'Days1-2'!Print_Area</vt:lpstr>
      <vt:lpstr>year</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Daily Planner</dc:title>
  <dc:creator>Vertex42.com</dc:creator>
  <dc:description>(c) 2009-2021 Vertex42 LLC. All Rights Reserved.</dc:description>
  <cp:lastModifiedBy>Vertex42.com Templates</cp:lastModifiedBy>
  <cp:lastPrinted>2014-08-04T22:03:20Z</cp:lastPrinted>
  <dcterms:created xsi:type="dcterms:W3CDTF">2004-08-16T18:44:14Z</dcterms:created>
  <dcterms:modified xsi:type="dcterms:W3CDTF">2021-12-27T17:29:20Z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2009-2021 Vertex42 LLC</vt:lpwstr>
  </property>
  <property fmtid="{D5CDD505-2E9C-101B-9397-08002B2CF9AE}" pid="3" name="Source">
    <vt:lpwstr>https://www.vertex42.com/calendars/daily-planner.html</vt:lpwstr>
  </property>
  <property fmtid="{D5CDD505-2E9C-101B-9397-08002B2CF9AE}" pid="4" name="Version">
    <vt:lpwstr>1.3.3</vt:lpwstr>
  </property>
</Properties>
</file>